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5"/>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<sst xmlns="http://schemas.openxmlformats.org/spreadsheetml/2006/main" count="404" uniqueCount="207">
  <si>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</si>
  <si>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</si>
  <si>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</si>
  <si>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</si>
  <si>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</si>
  <si>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</si>
  <si>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</si>
  <si>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</si>
  <si>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</si>
  <si>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</si>
  <si>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</si>
  <si>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</si>
  <si>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</si>
  <si>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</si>
  <si>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</si>
  <si>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</si>
  <si>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</si>
  <si>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</si>
  <si>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</si>
  <si>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</si>
  <si>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</si>
  <si>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</si>
  <si>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</si>
  <si>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</si>
  <si>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</si>
  <si>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</si>
  <si>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</si>
  <si>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</si>
  <si>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</si>
  <si>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</si>
  <si>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</si>
  <si>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</si>
  <si>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</si>
  <si>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</si>
  <si>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</si>
  <si>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</si>
  <si>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</si>
  <si>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</si>
  <si>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</si>
  <si>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</si>
  <si>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</si>
  <si>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</si>
  <si>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</si>
  <si>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</si>
  <si>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</si>
  <si>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</si>
  <si>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</si>
  <si>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</si>
  <si>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</si>
  <si>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</si>
  <si>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</si>
  <si>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</si>
  <si>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</si>
  <si>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</si>
  <si>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</si>
  <si>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</si>
  <si>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</si>
  <si>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</si>
  <si>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</si>
  <si>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</si>
  <si>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</si>
  <si>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</si>
  <si>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</si>
  <si>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</si>
  <si>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</si>
  <si>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</si>
  <si>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</si>
  <si>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</si>
  <si>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</si>
  <si>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</si>
  <si>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</si>
  <si>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</si>
  <si>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</si>
  <si>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</si>
  <si>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</si>
  <si>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</si>
  <si>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</si>
  <si>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</si>
  <si>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</si>
  <si>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</si>
  <si>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Referred Outside</t>
  </si>
  <si>
    <t>Service Started</t>
  </si>
  <si>
    <t>Waiting for Preferred Staff</t>
  </si>
  <si>
    <t>Waiting to Sched 1st Appt</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</si>
  <si>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</si>
  <si>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</si>
  <si>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</si>
  <si>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</si>
  <si>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</si>
  <si>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</si>
  <si>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</si>
  <si>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</si>
  <si>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</si>
  <si>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</si>
  <si>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</si>
  <si>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</si>
  <si>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</si>
  <si>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</si>
  <si>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</si>
  <si>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</si>
  <si>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</si>
  <si>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</si>
  <si>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</si>
  <si>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</si>
  <si>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</si>
  <si>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</si>
  <si>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</si>
  <si>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</si>
  <si>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</si>
  <si>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</si>
  <si>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</si>
  <si>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</si>
  <si>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</si>
  <si>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</si>
  <si>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</si>
  <si>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</si>
  <si>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</si>
  <si>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</si>
  <si>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</si>
  <si>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</si>
  <si>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</si>
  <si>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</si>
  <si>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</si>
  <si>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</si>
  <si>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</si>
  <si>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</si>
  <si>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</si>
  <si>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July 2010</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</si>
  <si>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</si>
  <si>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</si>
  <si>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</si>
  <si>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</si>
  <si>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</si>
  <si>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Distribution of Time from Family Request to Date Initial Appointment Offered for Youth Starting Service in Current Month</t>
  </si>
  <si>
    <t>ICC Operation Manual specifies initial appointment within 3 days.</t>
  </si>
  <si>
    <r>
      <t>DRAFT</t>
    </r>
    <r>
      <rPr>
        <sz val="11"/>
        <color indexed="8"/>
        <rFont val="Calibri"/>
        <family val="2"/>
      </rPr>
      <t xml:space="preserve"> CSA Monthly Report for </t>
    </r>
  </si>
  <si>
    <t>Total youth starting services at end of current month:</t>
  </si>
  <si>
    <t>Referred to Other Service</t>
  </si>
  <si>
    <t>Distribution of Youth Waiting by Days Waiting at End of Month by CSA</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</si>
  <si>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</si>
  <si>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</si>
  <si>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</si>
  <si>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</si>
  <si>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</si>
  <si>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</si>
  <si>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</si>
  <si>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</si>
  <si>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</si>
  <si>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</si>
  <si>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</si>
  <si>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</si>
  <si>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</si>
  <si>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</si>
  <si>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</si>
  <si>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</si>
  <si>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</si>
  <si>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</si>
  <si>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</si>
  <si>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</si>
  <si>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</si>
  <si>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</si>
  <si>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</si>
  <si>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</si>
  <si>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</si>
  <si>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</si>
  <si>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</si>
  <si>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</si>
  <si>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</si>
  <si>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</si>
  <si>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</si>
  <si>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</si>
  <si>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</si>
  <si>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</si>
  <si>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</si>
  <si>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Jul-10 (N)</t>
  </si>
  <si>
    <t>Jul-10</t>
  </si>
  <si>
    <t>10</t>
  </si>
  <si>
    <t>Aug-10</t>
  </si>
  <si>
    <t>Sep-10</t>
  </si>
  <si>
    <t>Oct-10</t>
  </si>
  <si>
    <t>Nov-10</t>
  </si>
  <si>
    <t>Dec-10</t>
  </si>
  <si>
    <t>Jan-11</t>
  </si>
  <si>
    <t>11</t>
  </si>
  <si>
    <t>Feb-11</t>
  </si>
  <si>
    <t>Mar-11</t>
  </si>
  <si>
    <t>Apr-11</t>
  </si>
  <si>
    <t>May-11</t>
  </si>
  <si>
    <t>Jun-11</t>
  </si>
  <si>
    <t>Jul-10 (LOS)</t>
  </si>
  <si>
    <t>Jul-10 (%)</t>
  </si>
  <si>
    <t>9/24/2010</t>
  </si>
  <si>
    <t>Prepared by the Massachusetts Behavioral Health Partnership on 9/24/2010.</t>
  </si>
  <si>
    <t xml:space="preserve">DRAFT CSA Monthly Report for July 2010, Report </t>
  </si>
  <si>
    <t>1 - 10</t>
  </si>
  <si>
    <t>11 - 20</t>
  </si>
  <si>
    <t>21 - 30</t>
  </si>
  <si>
    <t>31 - 40</t>
  </si>
  <si>
    <t>41 - 50</t>
  </si>
  <si>
    <t>51 - 60</t>
  </si>
  <si>
    <t>61 - 70</t>
  </si>
  <si>
    <t>71 - 80</t>
  </si>
  <si>
    <t>81 - 90</t>
  </si>
  <si>
    <t>91 - 100</t>
  </si>
  <si>
    <t>&gt;100</t>
  </si>
  <si>
    <t>1 - 3</t>
  </si>
  <si>
    <t>4 - 10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</si>
</sst>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u val="single"/>
      <sz val="11"/>
      <color indexed="8"/>
      <name val="Calibri"/>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style="medium"/>
      <right/>
      <top style="medium"/>
      <bottom/>
    </border>
    <border>
      <left/>
      <right/>
      <top style="medium"/>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top style="medium"/>
      <bottom style="thin"/>
    </border>
    <border>
      <left/>
      <right/>
      <top style="medium"/>
      <bottom style="thin"/>
    </border>
    <border>
      <left/>
      <right style="medium"/>
      <top style="medium"/>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8"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0" fillId="0" borderId="9" applyNumberFormat="0" applyFill="0" applyAlignment="0" applyProtection="0"/>
    <xf numFmtId="0" fontId="36"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9" fontId="0" fillId="0" borderId="0" xfId="60" applyFont="1" applyBorder="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4" fillId="0" borderId="0" xfId="0" applyFont="1" applyBorder="1" applyAlignment="1">
      <alignment horizontal="center"/>
    </xf>
    <xf numFmtId="164" fontId="0" fillId="0" borderId="16" xfId="0" applyNumberFormat="1" applyBorder="1" applyAlignment="1">
      <alignment/>
    </xf>
    <xf numFmtId="0" fontId="0" fillId="0" borderId="11" xfId="0" applyBorder="1" applyAlignment="1">
      <alignment/>
    </xf>
    <xf numFmtId="0" fontId="0" fillId="0" borderId="18" xfId="0" applyBorder="1" applyAlignment="1">
      <alignment/>
    </xf>
    <xf numFmtId="0" fontId="0" fillId="0" borderId="19"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9" fontId="0" fillId="0" borderId="11" xfId="60" applyFont="1" applyBorder="1" applyAlignment="1">
      <alignment horizontal="center"/>
    </xf>
    <xf numFmtId="0" fontId="0" fillId="0" borderId="12" xfId="0" applyFill="1" applyBorder="1" applyAlignment="1">
      <alignment/>
    </xf>
    <xf numFmtId="9" fontId="0" fillId="0" borderId="13" xfId="60" applyFont="1" applyBorder="1" applyAlignment="1">
      <alignment horizontal="center"/>
    </xf>
    <xf numFmtId="0" fontId="0" fillId="0" borderId="13" xfId="0" applyFill="1" applyBorder="1" applyAlignment="1">
      <alignment/>
    </xf>
    <xf numFmtId="9" fontId="0" fillId="0" borderId="17" xfId="60" applyFont="1" applyBorder="1" applyAlignment="1">
      <alignment horizontal="center"/>
    </xf>
    <xf numFmtId="1" fontId="0" fillId="0" borderId="20" xfId="0" applyNumberFormat="1" applyBorder="1" applyAlignment="1">
      <alignment/>
    </xf>
    <xf numFmtId="0" fontId="0" fillId="0" borderId="21" xfId="0" applyBorder="1" applyAlignment="1">
      <alignment/>
    </xf>
    <xf numFmtId="164" fontId="0" fillId="0" borderId="19" xfId="0" applyNumberFormat="1" applyBorder="1" applyAlignment="1">
      <alignment/>
    </xf>
    <xf numFmtId="0" fontId="3" fillId="0" borderId="19" xfId="0" applyFont="1" applyBorder="1" applyAlignment="1">
      <alignment/>
    </xf>
    <xf numFmtId="0" fontId="0" fillId="0" borderId="22" xfId="0" applyBorder="1" applyAlignment="1">
      <alignment/>
    </xf>
    <xf numFmtId="164" fontId="0" fillId="0" borderId="11" xfId="0" applyNumberFormat="1" applyBorder="1" applyAlignment="1">
      <alignment/>
    </xf>
    <xf numFmtId="1" fontId="0" fillId="0" borderId="19"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0" xfId="0" applyNumberFormat="1" applyAlignment="1">
      <alignment/>
    </xf>
    <xf numFmtId="165" fontId="0" fillId="0" borderId="11" xfId="0" applyNumberFormat="1" applyBorder="1" applyAlignment="1">
      <alignment/>
    </xf>
    <xf numFmtId="9" fontId="0" fillId="0" borderId="11" xfId="60" applyFont="1" applyBorder="1" applyAlignment="1">
      <alignment/>
    </xf>
    <xf numFmtId="165" fontId="0" fillId="0" borderId="13" xfId="0" applyNumberFormat="1" applyBorder="1" applyAlignment="1">
      <alignment/>
    </xf>
    <xf numFmtId="165" fontId="0" fillId="0" borderId="17" xfId="0" applyNumberFormat="1" applyBorder="1" applyAlignment="1">
      <alignment/>
    </xf>
    <xf numFmtId="0" fontId="0" fillId="0" borderId="16" xfId="0" applyFill="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9" fontId="0" fillId="0" borderId="11" xfId="60" applyFont="1" applyFill="1" applyBorder="1" applyAlignment="1">
      <alignment horizontal="center"/>
    </xf>
    <xf numFmtId="0" fontId="0" fillId="0" borderId="16" xfId="0" applyBorder="1" applyAlignment="1">
      <alignment wrapText="1"/>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19" xfId="0"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164" fontId="0" fillId="0" borderId="12" xfId="0" applyNumberFormat="1" applyBorder="1" applyAlignment="1" quotePrefix="1">
      <alignment/>
    </xf>
    <xf numFmtId="0" fontId="0" fillId="0" borderId="0" xfId="0" applyFont="1" applyBorder="1" applyAlignment="1">
      <alignment horizontal="left" vertical="top" wrapText="1"/>
    </xf>
    <xf numFmtId="14" fontId="0" fillId="0" borderId="0" xfId="0" applyNumberFormat="1" applyAlignment="1">
      <alignment/>
    </xf>
    <xf numFmtId="0" fontId="4" fillId="0" borderId="19" xfId="0" applyFont="1" applyBorder="1" applyAlignment="1">
      <alignment horizontal="center"/>
    </xf>
    <xf numFmtId="0" fontId="4" fillId="0" borderId="22" xfId="0" applyFont="1" applyBorder="1" applyAlignment="1">
      <alignment horizontal="center"/>
    </xf>
    <xf numFmtId="165" fontId="14" fillId="0" borderId="0" xfId="57" applyNumberFormat="1" applyFont="1">
      <alignment/>
      <protection/>
    </xf>
    <xf numFmtId="0" fontId="0" fillId="0" borderId="0" xfId="0" applyBorder="1" applyAlignment="1">
      <alignment wrapText="1"/>
    </xf>
    <xf numFmtId="9" fontId="0" fillId="0" borderId="11" xfId="60" applyFont="1" applyBorder="1" applyAlignment="1">
      <alignment/>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0" fontId="0" fillId="0" borderId="0" xfId="0" applyAlignment="1" quotePrefix="1">
      <alignment/>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23" xfId="0" applyFill="1" applyBorder="1" applyAlignment="1">
      <alignment/>
    </xf>
    <xf numFmtId="0" fontId="0" fillId="24" borderId="24" xfId="0" applyFill="1" applyBorder="1" applyAlignment="1">
      <alignment/>
    </xf>
    <xf numFmtId="0" fontId="0" fillId="24" borderId="23" xfId="0" applyFill="1" applyBorder="1" applyAlignment="1">
      <alignment wrapText="1"/>
    </xf>
    <xf numFmtId="0" fontId="0" fillId="24" borderId="0" xfId="0" applyFill="1" applyBorder="1" applyAlignment="1">
      <alignment wrapText="1"/>
    </xf>
    <xf numFmtId="0" fontId="0" fillId="24" borderId="24" xfId="0" applyFill="1" applyBorder="1" applyAlignment="1">
      <alignment wrapText="1"/>
    </xf>
    <xf numFmtId="0" fontId="2" fillId="24" borderId="0" xfId="0" applyFont="1" applyFill="1" applyBorder="1" applyAlignment="1">
      <alignment wrapText="1"/>
    </xf>
    <xf numFmtId="0" fontId="2" fillId="24" borderId="25" xfId="0" applyFont="1" applyFill="1" applyBorder="1" applyAlignment="1">
      <alignment wrapText="1"/>
    </xf>
    <xf numFmtId="0" fontId="2" fillId="24" borderId="10" xfId="0" applyFont="1" applyFill="1" applyBorder="1" applyAlignment="1">
      <alignment horizontal="center" wrapText="1"/>
    </xf>
    <xf numFmtId="0" fontId="2" fillId="24" borderId="24"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6"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4" xfId="0" applyFont="1" applyFill="1" applyBorder="1" applyAlignment="1">
      <alignment/>
    </xf>
    <xf numFmtId="0" fontId="0" fillId="24" borderId="27" xfId="0" applyFill="1" applyBorder="1" applyAlignment="1">
      <alignment/>
    </xf>
    <xf numFmtId="0" fontId="2" fillId="24" borderId="28" xfId="0" applyFont="1" applyFill="1" applyBorder="1" applyAlignment="1">
      <alignment/>
    </xf>
    <xf numFmtId="0" fontId="2" fillId="24" borderId="25" xfId="0" applyFont="1" applyFill="1" applyBorder="1" applyAlignment="1">
      <alignment/>
    </xf>
    <xf numFmtId="0" fontId="0" fillId="24" borderId="10" xfId="0" applyFill="1" applyBorder="1" applyAlignment="1">
      <alignment horizontal="center" wrapText="1"/>
    </xf>
    <xf numFmtId="0" fontId="2" fillId="24" borderId="27" xfId="0" applyFont="1" applyFill="1" applyBorder="1" applyAlignment="1">
      <alignment/>
    </xf>
    <xf numFmtId="0" fontId="0" fillId="24" borderId="25"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8" xfId="0" applyFill="1" applyBorder="1" applyAlignment="1">
      <alignment/>
    </xf>
    <xf numFmtId="0" fontId="17" fillId="24" borderId="23" xfId="0" applyFont="1" applyFill="1" applyBorder="1" applyAlignment="1">
      <alignment horizontal="center"/>
    </xf>
    <xf numFmtId="0" fontId="0" fillId="24" borderId="0" xfId="0" applyFill="1" applyBorder="1" applyAlignment="1">
      <alignment/>
    </xf>
    <xf numFmtId="0" fontId="0" fillId="24" borderId="24"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9" xfId="0" applyFill="1" applyBorder="1" applyAlignment="1">
      <alignment/>
    </xf>
    <xf numFmtId="0" fontId="0" fillId="24" borderId="30" xfId="0" applyFill="1" applyBorder="1" applyAlignment="1">
      <alignment/>
    </xf>
    <xf numFmtId="0" fontId="0" fillId="24" borderId="31" xfId="0" applyFill="1" applyBorder="1" applyAlignment="1">
      <alignment/>
    </xf>
    <xf numFmtId="0" fontId="8" fillId="24" borderId="29" xfId="57" applyFill="1" applyBorder="1">
      <alignment/>
      <protection/>
    </xf>
    <xf numFmtId="0" fontId="8" fillId="24" borderId="30" xfId="57" applyFill="1" applyBorder="1">
      <alignment/>
      <protection/>
    </xf>
    <xf numFmtId="0" fontId="8" fillId="24" borderId="31" xfId="57" applyFill="1" applyBorder="1">
      <alignment/>
      <protection/>
    </xf>
    <xf numFmtId="0" fontId="8" fillId="24" borderId="23" xfId="57" applyFill="1" applyBorder="1">
      <alignment/>
      <protection/>
    </xf>
    <xf numFmtId="0" fontId="8" fillId="24" borderId="0" xfId="57" applyFill="1" applyBorder="1">
      <alignment/>
      <protection/>
    </xf>
    <xf numFmtId="0" fontId="8" fillId="24" borderId="24"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23" xfId="57" applyFont="1" applyFill="1" applyBorder="1">
      <alignment/>
      <protection/>
    </xf>
    <xf numFmtId="0" fontId="8" fillId="24" borderId="0" xfId="57" applyFont="1" applyFill="1" applyBorder="1">
      <alignment/>
      <protection/>
    </xf>
    <xf numFmtId="0" fontId="8" fillId="24" borderId="27" xfId="57" applyFont="1" applyFill="1" applyBorder="1">
      <alignment/>
      <protection/>
    </xf>
    <xf numFmtId="0" fontId="8" fillId="24" borderId="28" xfId="57" applyFill="1" applyBorder="1">
      <alignment/>
      <protection/>
    </xf>
    <xf numFmtId="167" fontId="8" fillId="24" borderId="28" xfId="57" applyNumberFormat="1" applyFill="1" applyBorder="1">
      <alignment/>
      <protection/>
    </xf>
    <xf numFmtId="0" fontId="8" fillId="24" borderId="25" xfId="57" applyFill="1" applyBorder="1">
      <alignment/>
      <protection/>
    </xf>
    <xf numFmtId="165" fontId="0" fillId="24" borderId="10" xfId="0" applyNumberFormat="1" applyFill="1" applyBorder="1" applyAlignment="1">
      <alignment horizontal="center" wrapText="1"/>
    </xf>
    <xf numFmtId="0" fontId="0" fillId="0" borderId="28"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30" xfId="0" applyBorder="1" applyAlignment="1">
      <alignment/>
    </xf>
    <xf numFmtId="0" fontId="12" fillId="24" borderId="0" xfId="57" applyFont="1" applyFill="1" applyBorder="1" applyAlignment="1">
      <alignment horizontal="left"/>
      <protection/>
    </xf>
    <xf numFmtId="0" fontId="20" fillId="24" borderId="0" xfId="0" applyFont="1" applyFill="1" applyAlignment="1">
      <alignment/>
    </xf>
    <xf numFmtId="0" fontId="20" fillId="24" borderId="0" xfId="0" applyFont="1" applyFill="1" applyAlignment="1">
      <alignment vertical="top"/>
    </xf>
    <xf numFmtId="0" fontId="20" fillId="24" borderId="0" xfId="0" applyFont="1" applyFill="1" applyBorder="1" applyAlignment="1">
      <alignment vertical="top"/>
    </xf>
    <xf numFmtId="0" fontId="3" fillId="0" borderId="22" xfId="0" applyFont="1" applyBorder="1" applyAlignment="1">
      <alignment horizontal="center"/>
    </xf>
    <xf numFmtId="14" fontId="19" fillId="0" borderId="0" xfId="0" applyNumberFormat="1" applyFont="1" applyAlignment="1">
      <alignment/>
    </xf>
    <xf numFmtId="0" fontId="0" fillId="0" borderId="0" xfId="0" applyAlignment="1">
      <alignment/>
    </xf>
    <xf numFmtId="0" fontId="14" fillId="0" borderId="0" xfId="57" applyFont="1" applyAlignment="1">
      <alignment/>
      <protection/>
    </xf>
    <xf numFmtId="0" fontId="0" fillId="0" borderId="0" xfId="0" applyFont="1" applyAlignment="1">
      <alignment/>
    </xf>
    <xf numFmtId="0" fontId="15" fillId="0" borderId="32" xfId="0" applyFont="1" applyBorder="1" applyAlignment="1">
      <alignment horizontal="center"/>
    </xf>
    <xf numFmtId="0" fontId="0" fillId="0" borderId="13" xfId="0" applyBorder="1" applyAlignment="1">
      <alignment horizontal="center"/>
    </xf>
    <xf numFmtId="0" fontId="0" fillId="0" borderId="13" xfId="0" applyBorder="1" applyAlignment="1" quotePrefix="1">
      <alignment horizontal="center"/>
    </xf>
    <xf numFmtId="0" fontId="4" fillId="24" borderId="0" xfId="0" applyFont="1" applyFill="1" applyAlignment="1">
      <alignment horizontal="center"/>
    </xf>
    <xf numFmtId="0" fontId="0" fillId="24" borderId="0" xfId="0" applyFill="1" applyAlignment="1">
      <alignment horizontal="center"/>
    </xf>
    <xf numFmtId="0" fontId="21"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9" xfId="0" applyFont="1" applyFill="1" applyBorder="1" applyAlignment="1">
      <alignment horizontal="center"/>
    </xf>
    <xf numFmtId="0" fontId="17" fillId="24" borderId="30" xfId="0" applyFont="1" applyFill="1" applyBorder="1" applyAlignment="1">
      <alignment horizontal="center"/>
    </xf>
    <xf numFmtId="0" fontId="17" fillId="24" borderId="31" xfId="0" applyFont="1" applyFill="1" applyBorder="1" applyAlignment="1">
      <alignment horizontal="center"/>
    </xf>
    <xf numFmtId="0" fontId="18" fillId="24" borderId="0" xfId="0" applyFont="1" applyFill="1" applyBorder="1" applyAlignment="1">
      <alignment horizontal="center" wrapText="1"/>
    </xf>
    <xf numFmtId="0" fontId="0" fillId="24" borderId="30" xfId="0" applyFill="1" applyBorder="1" applyAlignment="1">
      <alignment/>
    </xf>
    <xf numFmtId="0" fontId="0" fillId="24" borderId="31" xfId="0" applyFill="1" applyBorder="1" applyAlignment="1">
      <alignment/>
    </xf>
    <xf numFmtId="0" fontId="18" fillId="24" borderId="23" xfId="0" applyFont="1" applyFill="1" applyBorder="1" applyAlignment="1">
      <alignment horizontal="center"/>
    </xf>
    <xf numFmtId="0" fontId="0" fillId="0" borderId="0" xfId="0" applyBorder="1" applyAlignment="1">
      <alignment/>
    </xf>
    <xf numFmtId="0" fontId="0" fillId="0" borderId="24" xfId="0" applyBorder="1" applyAlignment="1">
      <alignment/>
    </xf>
    <xf numFmtId="0" fontId="18" fillId="24" borderId="0" xfId="0" applyFont="1" applyFill="1" applyBorder="1" applyAlignment="1">
      <alignment horizontal="center"/>
    </xf>
    <xf numFmtId="0" fontId="18" fillId="24" borderId="24" xfId="0" applyFont="1" applyFill="1" applyBorder="1" applyAlignment="1">
      <alignment horizontal="center"/>
    </xf>
    <xf numFmtId="0" fontId="17" fillId="24" borderId="23" xfId="0" applyFont="1" applyFill="1" applyBorder="1" applyAlignment="1">
      <alignment horizontal="center"/>
    </xf>
    <xf numFmtId="0" fontId="0" fillId="24" borderId="0" xfId="0" applyFill="1" applyBorder="1" applyAlignment="1">
      <alignment/>
    </xf>
    <xf numFmtId="0" fontId="0" fillId="24" borderId="24" xfId="0" applyFill="1" applyBorder="1" applyAlignment="1">
      <alignment/>
    </xf>
    <xf numFmtId="0" fontId="4" fillId="0" borderId="18" xfId="0" applyFont="1" applyBorder="1" applyAlignment="1">
      <alignment horizontal="center"/>
    </xf>
    <xf numFmtId="0" fontId="0" fillId="0" borderId="19" xfId="0" applyBorder="1" applyAlignment="1">
      <alignment horizontal="center"/>
    </xf>
    <xf numFmtId="0" fontId="0" fillId="0" borderId="19"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4" fillId="0" borderId="19" xfId="0" applyFont="1" applyBorder="1" applyAlignment="1">
      <alignment horizontal="center"/>
    </xf>
    <xf numFmtId="0" fontId="4" fillId="0" borderId="22"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0" fillId="0" borderId="22"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3"/>
          <c:y val="0.13825"/>
          <c:w val="0.953"/>
          <c:h val="0.75"/>
        </c:manualLayout>
      </c:layout>
      <c:barChart>
        <c:barDir val="col"/>
        <c:grouping val="clustered"/>
        <c:varyColors val="0"/>
        <c:ser>
          <c:idx val="0"/>
          <c:order val="0"/>
          <c:tx>
            <c:strRef>
              <c:f>Data!$C$5</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Data!$A$6:$A$19</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Data!$C$6:$C$19</c:f>
              <c:numCache>
                <c:ptCount val="14"/>
                <c:pt idx="0">
                  <c:v>0.20382165605095542</c:v>
                </c:pt>
                <c:pt idx="1">
                  <c:v>0.2526539278131635</c:v>
                </c:pt>
                <c:pt idx="2">
                  <c:v>0.006369426751592357</c:v>
                </c:pt>
                <c:pt idx="3">
                  <c:v>0.010615711252653927</c:v>
                </c:pt>
                <c:pt idx="4">
                  <c:v>0.014861995753715499</c:v>
                </c:pt>
                <c:pt idx="5">
                  <c:v>0.006369426751592357</c:v>
                </c:pt>
                <c:pt idx="6">
                  <c:v>0.010615711252653927</c:v>
                </c:pt>
                <c:pt idx="7">
                  <c:v>0.02335456475583864</c:v>
                </c:pt>
                <c:pt idx="8">
                  <c:v>0.04883227176220807</c:v>
                </c:pt>
                <c:pt idx="9">
                  <c:v>0.16348195329087048</c:v>
                </c:pt>
                <c:pt idx="10">
                  <c:v>0.008492569002123142</c:v>
                </c:pt>
                <c:pt idx="11">
                  <c:v>0.08280254777070063</c:v>
                </c:pt>
                <c:pt idx="12">
                  <c:v>0.025477707006369428</c:v>
                </c:pt>
                <c:pt idx="13">
                  <c:v>0.14225053078556263</c:v>
                </c:pt>
              </c:numCache>
            </c:numRef>
          </c:val>
        </c:ser>
        <c:ser>
          <c:idx val="1"/>
          <c:order val="1"/>
          <c:tx>
            <c:strRef>
              <c:f>Data!$G$5</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Data!$A$6:$A$19</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Data!$G$6:$G$19</c:f>
              <c:numCache>
                <c:ptCount val="14"/>
                <c:pt idx="0">
                  <c:v>0.20382165605095542</c:v>
                </c:pt>
                <c:pt idx="1">
                  <c:v>0.2526539278131635</c:v>
                </c:pt>
                <c:pt idx="2">
                  <c:v>0.006369426751592357</c:v>
                </c:pt>
                <c:pt idx="3">
                  <c:v>0.010615711252653927</c:v>
                </c:pt>
                <c:pt idx="4">
                  <c:v>0.014861995753715499</c:v>
                </c:pt>
                <c:pt idx="5">
                  <c:v>0.006369426751592357</c:v>
                </c:pt>
                <c:pt idx="6">
                  <c:v>0.010615711252653927</c:v>
                </c:pt>
                <c:pt idx="7">
                  <c:v>0.02335456475583864</c:v>
                </c:pt>
                <c:pt idx="8">
                  <c:v>0.04883227176220807</c:v>
                </c:pt>
                <c:pt idx="9">
                  <c:v>0.16348195329087048</c:v>
                </c:pt>
                <c:pt idx="10">
                  <c:v>0.008492569002123142</c:v>
                </c:pt>
                <c:pt idx="11">
                  <c:v>0.08280254777070063</c:v>
                </c:pt>
                <c:pt idx="12">
                  <c:v>0.025477707006369428</c:v>
                </c:pt>
                <c:pt idx="13">
                  <c:v>0.14225053078556263</c:v>
                </c:pt>
              </c:numCache>
            </c:numRef>
          </c:val>
        </c:ser>
        <c:axId val="57046232"/>
        <c:axId val="17017561"/>
      </c:barChart>
      <c:catAx>
        <c:axId val="5704623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25"/>
            </c:manualLayout>
          </c:layout>
          <c:overlay val="0"/>
          <c:spPr>
            <a:noFill/>
            <a:ln>
              <a:noFill/>
            </a:ln>
          </c:spPr>
        </c:title>
        <c:delete val="1"/>
        <c:majorTickMark val="out"/>
        <c:minorTickMark val="none"/>
        <c:tickLblPos val="none"/>
        <c:crossAx val="17017561"/>
        <c:crosses val="autoZero"/>
        <c:auto val="1"/>
        <c:lblOffset val="100"/>
        <c:tickLblSkip val="1"/>
        <c:noMultiLvlLbl val="0"/>
      </c:catAx>
      <c:valAx>
        <c:axId val="1701756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0462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Data!$C$78</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Data!$B$94:$B$101</c:f>
              <c:numCache>
                <c:ptCount val="8"/>
                <c:pt idx="0">
                  <c:v>8.64391917651544</c:v>
                </c:pt>
                <c:pt idx="1">
                  <c:v>4.613661202185792</c:v>
                </c:pt>
                <c:pt idx="2">
                  <c:v>2.794451450189155</c:v>
                </c:pt>
                <c:pt idx="3">
                  <c:v>5.806557377049181</c:v>
                </c:pt>
                <c:pt idx="4">
                  <c:v>4.8696330991412955</c:v>
                </c:pt>
                <c:pt idx="5">
                  <c:v>8.954676952748313</c:v>
                </c:pt>
                <c:pt idx="6">
                  <c:v>10.39344262295082</c:v>
                </c:pt>
                <c:pt idx="7">
                  <c:v>4.842622950819671</c:v>
                </c:pt>
              </c:numCache>
            </c:numRef>
          </c:val>
        </c:ser>
        <c:ser>
          <c:idx val="1"/>
          <c:order val="1"/>
          <c:tx>
            <c:strRef>
              <c:f>Data!$E$77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Data!$F$94:$F$101</c:f>
              <c:numCache>
                <c:ptCount val="8"/>
                <c:pt idx="0">
                  <c:v>8.64391917651544</c:v>
                </c:pt>
                <c:pt idx="1">
                  <c:v>4.613661202185792</c:v>
                </c:pt>
                <c:pt idx="2">
                  <c:v>2.794451450189155</c:v>
                </c:pt>
                <c:pt idx="3">
                  <c:v>5.806557377049181</c:v>
                </c:pt>
                <c:pt idx="4">
                  <c:v>4.8696330991412955</c:v>
                </c:pt>
                <c:pt idx="5">
                  <c:v>8.954676952748313</c:v>
                </c:pt>
                <c:pt idx="6">
                  <c:v>10.39344262295082</c:v>
                </c:pt>
                <c:pt idx="7">
                  <c:v>4.842622950819671</c:v>
                </c:pt>
              </c:numCache>
            </c:numRef>
          </c:val>
        </c:ser>
        <c:axId val="63498026"/>
        <c:axId val="33730987"/>
      </c:barChart>
      <c:catAx>
        <c:axId val="6349802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33730987"/>
        <c:crosses val="autoZero"/>
        <c:auto val="1"/>
        <c:lblOffset val="100"/>
        <c:tickLblSkip val="1"/>
        <c:noMultiLvlLbl val="0"/>
      </c:catAx>
      <c:valAx>
        <c:axId val="33730987"/>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4980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numCache>
            </c:numRef>
          </c:val>
        </c:ser>
        <c:overlap val="100"/>
        <c:axId val="45030508"/>
        <c:axId val="41301869"/>
      </c:barChart>
      <c:catAx>
        <c:axId val="4503050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41301869"/>
        <c:crosses val="autoZero"/>
        <c:auto val="1"/>
        <c:lblOffset val="100"/>
        <c:tickLblSkip val="1"/>
        <c:noMultiLvlLbl val="0"/>
      </c:catAx>
      <c:valAx>
        <c:axId val="4130186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0305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numCache>
            </c:numRef>
          </c:val>
        </c:ser>
        <c:axId val="266926"/>
        <c:axId val="17350191"/>
      </c:barChart>
      <c:catAx>
        <c:axId val="26692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17350191"/>
        <c:crosses val="autoZero"/>
        <c:auto val="1"/>
        <c:lblOffset val="100"/>
        <c:tickLblSkip val="1"/>
        <c:noMultiLvlLbl val="0"/>
      </c:catAx>
      <c:valAx>
        <c:axId val="17350191"/>
        <c:scaling>
          <c:orientation val="minMax"/>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692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numCache>
            </c:numRef>
          </c:val>
        </c:ser>
        <c:axId val="54020592"/>
        <c:axId val="21677553"/>
      </c:barChart>
      <c:catAx>
        <c:axId val="54020592"/>
        <c:scaling>
          <c:orientation val="minMax"/>
        </c:scaling>
        <c:axPos val="b"/>
        <c:delete val="1"/>
        <c:majorTickMark val="out"/>
        <c:minorTickMark val="none"/>
        <c:tickLblPos val="none"/>
        <c:crossAx val="21677553"/>
        <c:crosses val="autoZero"/>
        <c:auto val="1"/>
        <c:lblOffset val="100"/>
        <c:tickLblSkip val="1"/>
        <c:noMultiLvlLbl val="0"/>
      </c:catAx>
      <c:valAx>
        <c:axId val="2167755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02059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775"/>
          <c:y val="0.148"/>
          <c:w val="0.867"/>
          <c:h val="0.75625"/>
        </c:manualLayout>
      </c:layout>
      <c:barChart>
        <c:barDir val="col"/>
        <c:grouping val="clustered"/>
        <c:varyColors val="0"/>
        <c:ser>
          <c:idx val="0"/>
          <c:order val="0"/>
          <c:tx>
            <c:strRef>
              <c:f>Data!$C$128</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Data!$B$129:$B$147</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Data!$C$129:$C$147</c:f>
              <c:numCache>
                <c:ptCount val="19"/>
                <c:pt idx="0">
                  <c:v>14</c:v>
                </c:pt>
                <c:pt idx="1">
                  <c:v>11</c:v>
                </c:pt>
                <c:pt idx="2">
                  <c:v>8</c:v>
                </c:pt>
                <c:pt idx="3">
                  <c:v>20</c:v>
                </c:pt>
                <c:pt idx="4">
                  <c:v>16</c:v>
                </c:pt>
                <c:pt idx="5">
                  <c:v>19</c:v>
                </c:pt>
                <c:pt idx="6">
                  <c:v>15</c:v>
                </c:pt>
                <c:pt idx="7">
                  <c:v>23</c:v>
                </c:pt>
                <c:pt idx="8">
                  <c:v>38</c:v>
                </c:pt>
                <c:pt idx="9">
                  <c:v>41</c:v>
                </c:pt>
                <c:pt idx="10">
                  <c:v>40</c:v>
                </c:pt>
                <c:pt idx="11">
                  <c:v>28</c:v>
                </c:pt>
                <c:pt idx="12">
                  <c:v>21</c:v>
                </c:pt>
                <c:pt idx="13">
                  <c:v>16</c:v>
                </c:pt>
                <c:pt idx="14">
                  <c:v>14</c:v>
                </c:pt>
                <c:pt idx="15">
                  <c:v>11</c:v>
                </c:pt>
                <c:pt idx="16">
                  <c:v>6</c:v>
                </c:pt>
                <c:pt idx="17">
                  <c:v>2</c:v>
                </c:pt>
                <c:pt idx="18">
                  <c:v>1</c:v>
                </c:pt>
              </c:numCache>
            </c:numRef>
          </c:val>
        </c:ser>
        <c:axId val="66863666"/>
        <c:axId val="51170995"/>
      </c:barChart>
      <c:catAx>
        <c:axId val="6686366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775"/>
              <c:y val="-0.01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170995"/>
        <c:crosses val="autoZero"/>
        <c:auto val="1"/>
        <c:lblOffset val="100"/>
        <c:tickLblSkip val="1"/>
        <c:noMultiLvlLbl val="0"/>
      </c:catAx>
      <c:valAx>
        <c:axId val="5117099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68636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295"/>
          <c:y val="0.14125"/>
          <c:w val="0.95475"/>
          <c:h val="0.744"/>
        </c:manualLayout>
      </c:layout>
      <c:barChart>
        <c:barDir val="col"/>
        <c:grouping val="clustered"/>
        <c:varyColors val="0"/>
        <c:ser>
          <c:idx val="0"/>
          <c:order val="0"/>
          <c:tx>
            <c:strRef>
              <c:f>Data!$C$63</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Data!$A$63:$A$71</c:f>
              <c:strCache>
                <c:ptCount val="8"/>
                <c:pt idx="0">
                  <c:v>Referral Status</c:v>
                </c:pt>
                <c:pt idx="1">
                  <c:v>Service Started</c:v>
                </c:pt>
                <c:pt idx="2">
                  <c:v>Initial Appt Offered</c:v>
                </c:pt>
                <c:pt idx="3">
                  <c:v>Family Not Yet Reached</c:v>
                </c:pt>
                <c:pt idx="4">
                  <c:v>Not MH Eligible</c:v>
                </c:pt>
                <c:pt idx="5">
                  <c:v>Referred to Other Service</c:v>
                </c:pt>
                <c:pt idx="6">
                  <c:v>Family Declines Service</c:v>
                </c:pt>
                <c:pt idx="7">
                  <c:v>Waiting for Preferred Staff</c:v>
                </c:pt>
              </c:strCache>
            </c:strRef>
          </c:cat>
          <c:val>
            <c:numRef>
              <c:f>Data!$C$64:$C$71</c:f>
              <c:numCache>
                <c:ptCount val="8"/>
                <c:pt idx="0">
                  <c:v>0.35881104033970274</c:v>
                </c:pt>
                <c:pt idx="1">
                  <c:v>0.09341825902335456</c:v>
                </c:pt>
                <c:pt idx="2">
                  <c:v>0.22505307855626328</c:v>
                </c:pt>
                <c:pt idx="3">
                  <c:v>0.029723991507430998</c:v>
                </c:pt>
                <c:pt idx="4">
                  <c:v>0.029723991507430998</c:v>
                </c:pt>
                <c:pt idx="5">
                  <c:v>0.07855626326963906</c:v>
                </c:pt>
                <c:pt idx="6">
                  <c:v>0.012738853503184714</c:v>
                </c:pt>
                <c:pt idx="7">
                  <c:v>0.17197452229299362</c:v>
                </c:pt>
              </c:numCache>
            </c:numRef>
          </c:val>
        </c:ser>
        <c:ser>
          <c:idx val="1"/>
          <c:order val="1"/>
          <c:tx>
            <c:strRef>
              <c:f>Data!$E$62</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Data!$A$63:$A$71</c:f>
              <c:strCache>
                <c:ptCount val="8"/>
                <c:pt idx="0">
                  <c:v>Referral Status</c:v>
                </c:pt>
                <c:pt idx="1">
                  <c:v>Service Started</c:v>
                </c:pt>
                <c:pt idx="2">
                  <c:v>Initial Appt Offered</c:v>
                </c:pt>
                <c:pt idx="3">
                  <c:v>Family Not Yet Reached</c:v>
                </c:pt>
                <c:pt idx="4">
                  <c:v>Not MH Eligible</c:v>
                </c:pt>
                <c:pt idx="5">
                  <c:v>Referred to Other Service</c:v>
                </c:pt>
                <c:pt idx="6">
                  <c:v>Family Declines Service</c:v>
                </c:pt>
                <c:pt idx="7">
                  <c:v>Waiting for Preferred Staff</c:v>
                </c:pt>
              </c:strCache>
            </c:strRef>
          </c:cat>
          <c:val>
            <c:numRef>
              <c:f>Data!$G$64:$G$71</c:f>
              <c:numCache>
                <c:ptCount val="8"/>
                <c:pt idx="0">
                  <c:v>0.35881104033970274</c:v>
                </c:pt>
                <c:pt idx="1">
                  <c:v>0.09341825902335456</c:v>
                </c:pt>
                <c:pt idx="2">
                  <c:v>0.22505307855626328</c:v>
                </c:pt>
                <c:pt idx="3">
                  <c:v>0.029723991507430998</c:v>
                </c:pt>
                <c:pt idx="4">
                  <c:v>0.029723991507430998</c:v>
                </c:pt>
                <c:pt idx="5">
                  <c:v>0.07855626326963906</c:v>
                </c:pt>
                <c:pt idx="6">
                  <c:v>0.012738853503184714</c:v>
                </c:pt>
                <c:pt idx="7">
                  <c:v>0.17197452229299362</c:v>
                </c:pt>
              </c:numCache>
            </c:numRef>
          </c:val>
        </c:ser>
        <c:axId val="32399642"/>
        <c:axId val="25601947"/>
      </c:barChart>
      <c:catAx>
        <c:axId val="3239964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25601947"/>
        <c:crosses val="autoZero"/>
        <c:auto val="1"/>
        <c:lblOffset val="100"/>
        <c:tickLblSkip val="1"/>
        <c:noMultiLvlLbl val="0"/>
      </c:catAx>
      <c:valAx>
        <c:axId val="2560194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0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3996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Initial Appointment Offerred for Youth Starting Service in Fiscal Year 2011</a:t>
            </a:r>
          </a:p>
        </c:rich>
      </c:tx>
      <c:layout>
        <c:manualLayout>
          <c:xMode val="factor"/>
          <c:yMode val="factor"/>
          <c:x val="0.04125"/>
          <c:y val="0"/>
        </c:manualLayout>
      </c:layout>
      <c:spPr>
        <a:noFill/>
        <a:ln>
          <a:noFill/>
        </a:ln>
      </c:spPr>
    </c:title>
    <c:plotArea>
      <c:layout>
        <c:manualLayout>
          <c:xMode val="edge"/>
          <c:yMode val="edge"/>
          <c:x val="0.058"/>
          <c:y val="0.13275"/>
          <c:w val="0.92225"/>
          <c:h val="0.751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numCache>
            </c:numRef>
          </c:val>
        </c:ser>
        <c:axId val="53513820"/>
        <c:axId val="55846237"/>
      </c:barChart>
      <c:catAx>
        <c:axId val="53513820"/>
        <c:scaling>
          <c:orientation val="minMax"/>
        </c:scaling>
        <c:axPos val="b"/>
        <c:delete val="1"/>
        <c:majorTickMark val="out"/>
        <c:minorTickMark val="none"/>
        <c:tickLblPos val="none"/>
        <c:crossAx val="55846237"/>
        <c:crosses val="autoZero"/>
        <c:auto val="1"/>
        <c:lblOffset val="100"/>
        <c:tickLblSkip val="1"/>
        <c:noMultiLvlLbl val="0"/>
      </c:catAx>
      <c:valAx>
        <c:axId val="55846237"/>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5138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4"/>
          <c:w val="0.90175"/>
          <c:h val="0.8325"/>
        </c:manualLayout>
      </c:layout>
      <c:barChart>
        <c:barDir val="col"/>
        <c:grouping val="clustered"/>
        <c:varyColors val="0"/>
        <c:ser>
          <c:idx val="0"/>
          <c:order val="0"/>
          <c:tx>
            <c:strRef>
              <c:f>Data!$L$64</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Data!$K$65:$K$76</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Data!$L$65:$L$76</c:f>
              <c:numCache>
                <c:ptCount val="12"/>
                <c:pt idx="0">
                  <c:v>165</c:v>
                </c:pt>
                <c:pt idx="1">
                  <c:v>74</c:v>
                </c:pt>
                <c:pt idx="2">
                  <c:v>14</c:v>
                </c:pt>
                <c:pt idx="3">
                  <c:v>23</c:v>
                </c:pt>
                <c:pt idx="4">
                  <c:v>27</c:v>
                </c:pt>
                <c:pt idx="5">
                  <c:v>23</c:v>
                </c:pt>
                <c:pt idx="6">
                  <c:v>10</c:v>
                </c:pt>
                <c:pt idx="7">
                  <c:v>4</c:v>
                </c:pt>
                <c:pt idx="8">
                  <c:v>2</c:v>
                </c:pt>
                <c:pt idx="9">
                  <c:v>2</c:v>
                </c:pt>
                <c:pt idx="10">
                  <c:v>3</c:v>
                </c:pt>
                <c:pt idx="11">
                  <c:v>20</c:v>
                </c:pt>
              </c:numCache>
            </c:numRef>
          </c:val>
        </c:ser>
        <c:axId val="6126750"/>
        <c:axId val="62694431"/>
      </c:barChart>
      <c:catAx>
        <c:axId val="612675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4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694431"/>
        <c:crosses val="autoZero"/>
        <c:auto val="1"/>
        <c:lblOffset val="100"/>
        <c:tickLblSkip val="1"/>
        <c:noMultiLvlLbl val="0"/>
      </c:catAx>
      <c:valAx>
        <c:axId val="6269443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25"/>
              <c:y val="0.0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675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'[1]Data'!$G$47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'[1]Data'!$F$48:$F$55</c:f>
              <c:strCache>
                <c:ptCount val="8"/>
                <c:pt idx="0">
                  <c:v>0</c:v>
                </c:pt>
                <c:pt idx="1">
                  <c:v>1-10</c:v>
                </c:pt>
                <c:pt idx="2">
                  <c:v>11-20</c:v>
                </c:pt>
                <c:pt idx="3">
                  <c:v>21-30</c:v>
                </c:pt>
                <c:pt idx="4">
                  <c:v>31-40</c:v>
                </c:pt>
                <c:pt idx="5">
                  <c:v>41-50</c:v>
                </c:pt>
                <c:pt idx="6">
                  <c:v>51-60</c:v>
                </c:pt>
                <c:pt idx="7">
                  <c:v>61-70</c:v>
                </c:pt>
              </c:strCache>
            </c:strRef>
          </c:cat>
          <c:val>
            <c:numRef>
              <c:f>'[1]Data'!$G$48:$G$55</c:f>
              <c:numCache>
                <c:ptCount val="8"/>
                <c:pt idx="0">
                  <c:v>16</c:v>
                </c:pt>
                <c:pt idx="1">
                  <c:v>9</c:v>
                </c:pt>
                <c:pt idx="2">
                  <c:v>4</c:v>
                </c:pt>
                <c:pt idx="3">
                  <c:v>1</c:v>
                </c:pt>
                <c:pt idx="4">
                  <c:v>1</c:v>
                </c:pt>
                <c:pt idx="5">
                  <c:v>0</c:v>
                </c:pt>
                <c:pt idx="6">
                  <c:v>1</c:v>
                </c:pt>
                <c:pt idx="7">
                  <c:v>0</c:v>
                </c:pt>
              </c:numCache>
            </c:numRef>
          </c:val>
        </c:ser>
        <c:axId val="48606176"/>
        <c:axId val="5284833"/>
      </c:barChart>
      <c:catAx>
        <c:axId val="48606176"/>
        <c:scaling>
          <c:orientation val="minMax"/>
        </c:scaling>
        <c:axPos val="b"/>
        <c:title>
          <c:tx>
            <c:rich>
              <a:bodyPr vert="horz" rot="0" anchor="ctr"/>
              <a:lstStyle/>
              <a:p>
                <a:pPr algn="ctr">
                  <a:defRPr/>
                </a:pPr>
                <a:r>
                  <a:rPr lang="en-US" cap="none" sz="1525" b="1" i="0" u="none" baseline="0">
                    <a:solidFill>
                      <a:srgbClr val="000000"/>
                    </a:solidFill>
                  </a:rPr>
                  <a:t>Number of Days</a:t>
                </a:r>
              </a:p>
            </c:rich>
          </c:tx>
          <c:layout>
            <c:manualLayout>
              <c:xMode val="factor"/>
              <c:yMode val="factor"/>
              <c:x val="-0.0057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84833"/>
        <c:crosses val="autoZero"/>
        <c:auto val="1"/>
        <c:lblOffset val="100"/>
        <c:tickLblSkip val="1"/>
        <c:noMultiLvlLbl val="0"/>
      </c:catAx>
      <c:valAx>
        <c:axId val="5284833"/>
        <c:scaling>
          <c:orientation val="minMax"/>
          <c:max val="25"/>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60617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22</c:v>
                </c:pt>
                <c:pt idx="2">
                  <c:v>23</c:v>
                </c:pt>
                <c:pt idx="3">
                  <c:v>22</c:v>
                </c:pt>
                <c:pt idx="4">
                  <c:v>15</c:v>
                </c:pt>
                <c:pt idx="5">
                  <c:v>27</c:v>
                </c:pt>
                <c:pt idx="6">
                  <c:v>14</c:v>
                </c:pt>
                <c:pt idx="7">
                  <c:v>10</c:v>
                </c:pt>
                <c:pt idx="8">
                  <c:v>9</c:v>
                </c:pt>
                <c:pt idx="9">
                  <c:v>6</c:v>
                </c:pt>
                <c:pt idx="10">
                  <c:v>20</c:v>
                </c:pt>
              </c:numCache>
            </c:numRef>
          </c:val>
        </c:ser>
        <c:axId val="7969826"/>
        <c:axId val="48276643"/>
      </c:barChart>
      <c:catAx>
        <c:axId val="796982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276643"/>
        <c:crosses val="autoZero"/>
        <c:auto val="1"/>
        <c:lblOffset val="100"/>
        <c:tickLblSkip val="1"/>
        <c:noMultiLvlLbl val="0"/>
      </c:catAx>
      <c:valAx>
        <c:axId val="4827664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96982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425"/>
          <c:w val="0.86225"/>
          <c:h val="0.722"/>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numCache>
            </c:numRef>
          </c:val>
        </c:ser>
        <c:axId val="50974052"/>
        <c:axId val="24979045"/>
      </c:barChart>
      <c:catAx>
        <c:axId val="50974052"/>
        <c:scaling>
          <c:orientation val="minMax"/>
        </c:scaling>
        <c:axPos val="b"/>
        <c:delete val="1"/>
        <c:majorTickMark val="out"/>
        <c:minorTickMark val="none"/>
        <c:tickLblPos val="none"/>
        <c:crossAx val="24979045"/>
        <c:crosses val="autoZero"/>
        <c:auto val="1"/>
        <c:lblOffset val="100"/>
        <c:tickLblSkip val="1"/>
        <c:noMultiLvlLbl val="0"/>
      </c:catAx>
      <c:valAx>
        <c:axId val="2497904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097405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8"/>
          <c:w val="0.891"/>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0</c:v>
                </c:pt>
                <c:pt idx="2">
                  <c:v>4</c:v>
                </c:pt>
                <c:pt idx="3">
                  <c:v>11</c:v>
                </c:pt>
                <c:pt idx="4">
                  <c:v>7</c:v>
                </c:pt>
                <c:pt idx="5">
                  <c:v>5</c:v>
                </c:pt>
                <c:pt idx="6">
                  <c:v>3</c:v>
                </c:pt>
                <c:pt idx="7">
                  <c:v>1</c:v>
                </c:pt>
                <c:pt idx="8">
                  <c:v>0</c:v>
                </c:pt>
              </c:numCache>
            </c:numRef>
          </c:val>
        </c:ser>
        <c:axId val="13025190"/>
        <c:axId val="41330983"/>
      </c:barChart>
      <c:catAx>
        <c:axId val="1302519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330983"/>
        <c:crosses val="autoZero"/>
        <c:auto val="1"/>
        <c:lblOffset val="100"/>
        <c:tickLblSkip val="1"/>
        <c:noMultiLvlLbl val="0"/>
      </c:catAx>
      <c:valAx>
        <c:axId val="4133098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02519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Data!$C$78</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Data!$C$79:$C$86</c:f>
              <c:numCache>
                <c:ptCount val="8"/>
                <c:pt idx="0">
                  <c:v>0.28859060402684567</c:v>
                </c:pt>
                <c:pt idx="1">
                  <c:v>0.20134228187919462</c:v>
                </c:pt>
                <c:pt idx="2">
                  <c:v>0.0436241610738255</c:v>
                </c:pt>
                <c:pt idx="3">
                  <c:v>0.06711409395973154</c:v>
                </c:pt>
                <c:pt idx="4">
                  <c:v>0.07046979865771812</c:v>
                </c:pt>
                <c:pt idx="5">
                  <c:v>0.05704697986577181</c:v>
                </c:pt>
                <c:pt idx="6">
                  <c:v>0.003355704697986577</c:v>
                </c:pt>
                <c:pt idx="7">
                  <c:v>0.2684563758389262</c:v>
                </c:pt>
              </c:numCache>
            </c:numRef>
          </c:val>
        </c:ser>
        <c:ser>
          <c:idx val="1"/>
          <c:order val="1"/>
          <c:tx>
            <c:strRef>
              <c:f>Data!$E$77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Data!$G$79:$G$86</c:f>
              <c:numCache>
                <c:ptCount val="8"/>
                <c:pt idx="0">
                  <c:v>0.28859060402684567</c:v>
                </c:pt>
                <c:pt idx="1">
                  <c:v>0.20134228187919462</c:v>
                </c:pt>
                <c:pt idx="2">
                  <c:v>0.0436241610738255</c:v>
                </c:pt>
                <c:pt idx="3">
                  <c:v>0.06711409395973154</c:v>
                </c:pt>
                <c:pt idx="4">
                  <c:v>0.07046979865771812</c:v>
                </c:pt>
                <c:pt idx="5">
                  <c:v>0.05704697986577181</c:v>
                </c:pt>
                <c:pt idx="6">
                  <c:v>0.003355704697986577</c:v>
                </c:pt>
                <c:pt idx="7">
                  <c:v>0.2684563758389262</c:v>
                </c:pt>
              </c:numCache>
            </c:numRef>
          </c:val>
        </c:ser>
        <c:axId val="2159336"/>
        <c:axId val="6139113"/>
      </c:barChart>
      <c:catAx>
        <c:axId val="215933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6139113"/>
        <c:crosses val="autoZero"/>
        <c:auto val="1"/>
        <c:lblOffset val="100"/>
        <c:tickLblSkip val="1"/>
        <c:noMultiLvlLbl val="0"/>
      </c:catAx>
      <c:valAx>
        <c:axId val="613911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593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Old%20Workbooks\CSA%20Monthly%20Report%20-%20v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Sources Started FY11"/>
      <sheetName val="Referral Outcome"/>
      <sheetName val="Time to Initial Appointment"/>
      <sheetName val="Youth Waiting"/>
      <sheetName val="Time Waiting"/>
      <sheetName val="ICC Youth Waiting by CSA"/>
      <sheetName val="ICC Youth Enrolled at Month End"/>
      <sheetName val="ICC Youth by CSA"/>
      <sheetName val="Youth Discharged"/>
      <sheetName val="LOS Discharged"/>
      <sheetName val="Discharge Reason"/>
      <sheetName val="LOS by Discharge Reason"/>
      <sheetName val="Coordinator FTEs"/>
      <sheetName val="Percent MA Coordinators"/>
      <sheetName val="Family Partner FTEs"/>
      <sheetName val="Youth with FP"/>
      <sheetName val="Caseload Distribution"/>
      <sheetName val="Staffing Distribution"/>
      <sheetName val="Data"/>
    </sheetNames>
    <sheetDataSet>
      <sheetData sheetId="20">
        <row r="47">
          <cell r="G47" t="str">
            <v>Youth Distribution by CSA</v>
          </cell>
        </row>
        <row r="48">
          <cell r="F48">
            <v>0</v>
          </cell>
          <cell r="G48">
            <v>16</v>
          </cell>
        </row>
        <row r="49">
          <cell r="F49" t="str">
            <v>1-10</v>
          </cell>
          <cell r="G49">
            <v>9</v>
          </cell>
        </row>
        <row r="50">
          <cell r="F50" t="str">
            <v>11-20</v>
          </cell>
          <cell r="G50">
            <v>4</v>
          </cell>
        </row>
        <row r="51">
          <cell r="F51" t="str">
            <v>21-30</v>
          </cell>
          <cell r="G51">
            <v>1</v>
          </cell>
        </row>
        <row r="52">
          <cell r="F52" t="str">
            <v>31-40</v>
          </cell>
          <cell r="G52">
            <v>1</v>
          </cell>
        </row>
        <row r="53">
          <cell r="F53" t="str">
            <v>41-50</v>
          </cell>
          <cell r="G53">
            <v>0</v>
          </cell>
        </row>
        <row r="54">
          <cell r="F54" t="str">
            <v>51-60</v>
          </cell>
          <cell r="G54">
            <v>1</v>
          </cell>
        </row>
        <row r="55">
          <cell r="F55" t="str">
            <v>61-70</v>
          </cell>
          <cell r="G5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t="s">
        <v>139</v>
      </c>
      <c r="B2" s="166"/>
    </row>
    <row r="3" spans="1:2" ht="21">
      <c r="A3" s="167" t="s">
        <v>47</v>
      </c>
      <c r="B3" s="168"/>
    </row>
    <row r="4" spans="1:2" ht="15">
      <c r="A4" s="87"/>
      <c r="B4" s="87"/>
    </row>
    <row r="5" spans="1:2" ht="15">
      <c r="A5" s="87" t="s">
        <v>118</v>
      </c>
      <c r="B5" s="87"/>
    </row>
    <row r="6" spans="1:2" ht="15">
      <c r="A6" s="87"/>
      <c r="B6" s="87" t="s">
        <v>119</v>
      </c>
    </row>
    <row r="7" spans="1:2" ht="15">
      <c r="A7" s="87"/>
      <c r="B7" s="87"/>
    </row>
    <row r="8" spans="1:2" ht="15">
      <c r="A8" s="87" t="s">
        <v>45</v>
      </c>
      <c r="B8" s="87"/>
    </row>
    <row r="9" spans="1:2" ht="15">
      <c r="A9" s="87"/>
      <c r="B9" s="87" t="s">
        <v>46</v>
      </c>
    </row>
    <row r="10" spans="1:2" ht="15">
      <c r="A10" s="87"/>
      <c r="B10" s="87"/>
    </row>
    <row r="11" spans="1:2" ht="15">
      <c r="A11" s="87" t="s">
        <v>42</v>
      </c>
      <c r="B11" s="87"/>
    </row>
    <row r="12" spans="1:2" ht="15">
      <c r="A12" s="87"/>
      <c r="B12" s="87"/>
    </row>
    <row r="13" spans="1:2" ht="15">
      <c r="A13" s="153" t="s">
        <v>41</v>
      </c>
      <c r="B13" s="87"/>
    </row>
    <row r="14" spans="1:2" ht="15">
      <c r="A14" s="87"/>
      <c r="B14" s="87" t="s">
        <v>140</v>
      </c>
    </row>
    <row r="15" spans="1:2" ht="15">
      <c r="A15" s="87"/>
      <c r="B15" s="87" t="s">
        <v>141</v>
      </c>
    </row>
    <row r="16" spans="1:2" ht="15">
      <c r="A16" s="87"/>
      <c r="B16" s="87" t="s">
        <v>142</v>
      </c>
    </row>
    <row r="17" spans="1:2" ht="15">
      <c r="A17" s="87"/>
      <c r="B17" s="87" t="s">
        <v>143</v>
      </c>
    </row>
    <row r="18" spans="1:2" ht="15">
      <c r="A18" s="87"/>
      <c r="B18" s="87" t="s">
        <v>144</v>
      </c>
    </row>
    <row r="19" spans="1:2" ht="15">
      <c r="A19" s="87"/>
      <c r="B19" s="87" t="s">
        <v>145</v>
      </c>
    </row>
    <row r="20" spans="1:2" ht="15">
      <c r="A20" s="87"/>
      <c r="B20" s="87"/>
    </row>
    <row r="21" spans="1:3" ht="68.25" customHeight="1">
      <c r="A21" s="154" t="s">
        <v>114</v>
      </c>
      <c r="B21" s="88" t="s">
        <v>115</v>
      </c>
      <c r="C21" s="71"/>
    </row>
    <row r="22" spans="1:2" ht="15">
      <c r="A22" s="87"/>
      <c r="B22" s="87"/>
    </row>
    <row r="23" spans="1:2" ht="15">
      <c r="A23" s="153" t="s">
        <v>43</v>
      </c>
      <c r="B23" s="87"/>
    </row>
    <row r="24" spans="1:2" ht="22.5" customHeight="1">
      <c r="A24" s="87"/>
      <c r="B24" s="87" t="s">
        <v>146</v>
      </c>
    </row>
    <row r="25" spans="1:2" ht="18.75" customHeight="1">
      <c r="A25" s="87"/>
      <c r="B25" s="87" t="s">
        <v>147</v>
      </c>
    </row>
    <row r="26" spans="1:2" ht="18.75" customHeight="1">
      <c r="A26" s="87"/>
      <c r="B26" s="87" t="s">
        <v>148</v>
      </c>
    </row>
    <row r="27" spans="1:2" ht="18.75" customHeight="1">
      <c r="A27" s="87"/>
      <c r="B27" s="87" t="s">
        <v>149</v>
      </c>
    </row>
    <row r="28" spans="1:2" ht="18.75" customHeight="1">
      <c r="A28" s="87"/>
      <c r="B28" s="87" t="s">
        <v>150</v>
      </c>
    </row>
    <row r="29" spans="1:2" ht="18.75" customHeight="1">
      <c r="A29" s="87"/>
      <c r="B29" s="87" t="s">
        <v>151</v>
      </c>
    </row>
    <row r="30" spans="1:2" ht="18.75" customHeight="1">
      <c r="A30" s="87"/>
      <c r="B30" s="87" t="s">
        <v>152</v>
      </c>
    </row>
    <row r="31" spans="1:2" ht="18.75" customHeight="1">
      <c r="A31" s="87"/>
      <c r="B31" s="87" t="s">
        <v>153</v>
      </c>
    </row>
    <row r="32" spans="1:2" ht="18.75" customHeight="1">
      <c r="A32" s="87"/>
      <c r="B32" s="87" t="s">
        <v>154</v>
      </c>
    </row>
    <row r="33" spans="1:2" ht="18.75" customHeight="1">
      <c r="A33" s="87"/>
      <c r="B33" s="87" t="s">
        <v>155</v>
      </c>
    </row>
    <row r="34" spans="1:2" ht="18.75" customHeight="1">
      <c r="A34" s="87"/>
      <c r="B34" s="87" t="s">
        <v>156</v>
      </c>
    </row>
    <row r="35" spans="1:2" ht="18.75" customHeight="1">
      <c r="A35" s="87"/>
      <c r="B35" s="87" t="s">
        <v>157</v>
      </c>
    </row>
    <row r="36" spans="1:2" ht="18.75" customHeight="1">
      <c r="A36" s="87"/>
      <c r="B36" s="87" t="s">
        <v>158</v>
      </c>
    </row>
    <row r="37" spans="1:2" ht="18.75" customHeight="1">
      <c r="A37" s="87"/>
      <c r="B37" s="87"/>
    </row>
    <row r="38" spans="1:2" ht="22.5" customHeight="1">
      <c r="A38" s="154" t="s">
        <v>159</v>
      </c>
      <c r="B38" s="89"/>
    </row>
    <row r="39" spans="1:2" ht="29.25" customHeight="1">
      <c r="A39" s="87"/>
      <c r="B39" s="90" t="s">
        <v>160</v>
      </c>
    </row>
    <row r="40" spans="1:2" ht="44.25" customHeight="1">
      <c r="A40" s="87"/>
      <c r="B40" s="91" t="s">
        <v>161</v>
      </c>
    </row>
    <row r="41" spans="1:2" ht="26.25" customHeight="1">
      <c r="A41" s="87"/>
      <c r="B41" s="91" t="s">
        <v>162</v>
      </c>
    </row>
    <row r="42" spans="1:2" ht="25.5" customHeight="1">
      <c r="A42" s="87"/>
      <c r="B42" s="91" t="s">
        <v>163</v>
      </c>
    </row>
    <row r="43" spans="1:2" ht="57" customHeight="1">
      <c r="A43" s="87"/>
      <c r="B43" s="91" t="s">
        <v>164</v>
      </c>
    </row>
    <row r="44" spans="1:2" ht="41.25" customHeight="1">
      <c r="A44" s="87"/>
      <c r="B44" s="91" t="s">
        <v>165</v>
      </c>
    </row>
    <row r="45" spans="1:2" ht="40.5" customHeight="1">
      <c r="A45" s="87"/>
      <c r="B45" s="91" t="s">
        <v>166</v>
      </c>
    </row>
    <row r="46" spans="1:2" ht="22.5" customHeight="1">
      <c r="A46" s="87"/>
      <c r="B46" s="91" t="s">
        <v>167</v>
      </c>
    </row>
    <row r="47" spans="1:2" s="5" customFormat="1" ht="15">
      <c r="A47" s="89"/>
      <c r="B47" s="91"/>
    </row>
    <row r="48" spans="1:2" s="5" customFormat="1" ht="22.5" customHeight="1">
      <c r="A48" s="155" t="s">
        <v>116</v>
      </c>
      <c r="B48" s="90"/>
    </row>
    <row r="49" spans="1:2" s="5" customFormat="1" ht="36" customHeight="1">
      <c r="A49" s="89"/>
      <c r="B49" s="92" t="s">
        <v>168</v>
      </c>
    </row>
    <row r="50" spans="1:2" s="5" customFormat="1" ht="36.75" customHeight="1">
      <c r="A50" s="89"/>
      <c r="B50" s="92" t="s">
        <v>169</v>
      </c>
    </row>
    <row r="51" spans="1:2" s="5" customFormat="1" ht="15">
      <c r="A51" s="89"/>
      <c r="B51" s="92" t="s">
        <v>170</v>
      </c>
    </row>
    <row r="52" spans="1:2" s="5" customFormat="1" ht="35.25" customHeight="1">
      <c r="A52" s="89"/>
      <c r="B52" s="92" t="s">
        <v>117</v>
      </c>
    </row>
    <row r="53" spans="1:2" s="5" customFormat="1" ht="37.5" customHeight="1">
      <c r="A53" s="89"/>
      <c r="B53" s="92" t="s">
        <v>171</v>
      </c>
    </row>
    <row r="54" spans="1:2" s="5" customFormat="1" ht="21.75" customHeight="1">
      <c r="A54" s="89"/>
      <c r="B54" s="92" t="s">
        <v>172</v>
      </c>
    </row>
    <row r="55" spans="1:2" s="5" customFormat="1" ht="15">
      <c r="A55" s="89"/>
      <c r="B55" s="92" t="s">
        <v>173</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Data!R33&amp;"9"</f>
        <v>DRAFT CSA Monthly Report for July 2010, Report 9</v>
      </c>
      <c r="B1" s="173"/>
      <c r="C1" s="173"/>
      <c r="D1" s="173"/>
      <c r="E1" s="173"/>
      <c r="F1" s="173"/>
      <c r="G1" s="173"/>
      <c r="H1" s="173"/>
      <c r="I1" s="173"/>
      <c r="J1" s="173"/>
      <c r="K1" s="173"/>
      <c r="L1" s="173"/>
      <c r="M1" s="174"/>
      <c r="N1" s="151"/>
      <c r="O1" s="5"/>
    </row>
    <row r="2" spans="1:13" ht="15">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15">
      <c r="A26" s="93"/>
      <c r="B26" s="89"/>
      <c r="C26" s="89"/>
      <c r="D26" s="89"/>
      <c r="E26" s="89"/>
      <c r="F26" s="89"/>
      <c r="G26" s="89"/>
      <c r="H26" s="89"/>
      <c r="I26" s="89"/>
      <c r="J26" s="89"/>
      <c r="K26" s="89"/>
      <c r="L26" s="89"/>
      <c r="M26" s="94"/>
    </row>
    <row r="27" spans="1:13" ht="30">
      <c r="A27" s="95"/>
      <c r="B27" s="98"/>
      <c r="C27" s="99"/>
      <c r="D27" s="115" t="str">
        <f>Data!A79</f>
        <v>Goals Met</v>
      </c>
      <c r="E27" s="115" t="str">
        <f>Data!A80</f>
        <v>Consent Withdrawn</v>
      </c>
      <c r="F27" s="115" t="str">
        <f>Data!A81</f>
        <v>Not SED</v>
      </c>
      <c r="G27" s="115" t="str">
        <f>Data!A82</f>
        <v>Family Moved</v>
      </c>
      <c r="H27" s="115" t="str">
        <f>Data!A83</f>
        <v>Disenrolled MH</v>
      </c>
      <c r="I27" s="115" t="str">
        <f>Data!A84</f>
        <v>Out of Home</v>
      </c>
      <c r="J27" s="115" t="str">
        <f>Data!A85</f>
        <v>Youth 21</v>
      </c>
      <c r="K27" s="115" t="str">
        <f>Data!A86</f>
        <v>Other</v>
      </c>
      <c r="L27" s="98"/>
      <c r="M27" s="94"/>
    </row>
    <row r="28" spans="1:13" ht="15">
      <c r="A28" s="93"/>
      <c r="B28" s="102" t="s">
        <v>39</v>
      </c>
      <c r="C28" s="103" t="str">
        <f>Data!R21</f>
        <v>Jul-10 (%)</v>
      </c>
      <c r="D28" s="125">
        <f>Data!C79</f>
        <v>0.28859060402684567</v>
      </c>
      <c r="E28" s="125">
        <f>Data!C80</f>
        <v>0.20134228187919462</v>
      </c>
      <c r="F28" s="125">
        <f>Data!C81</f>
        <v>0.0436241610738255</v>
      </c>
      <c r="G28" s="125">
        <f>Data!C82</f>
        <v>0.06711409395973154</v>
      </c>
      <c r="H28" s="125">
        <f>Data!C83</f>
        <v>0.07046979865771812</v>
      </c>
      <c r="I28" s="125">
        <f>Data!C84</f>
        <v>0.05704697986577181</v>
      </c>
      <c r="J28" s="125">
        <f>Data!C85</f>
        <v>0.003355704697986577</v>
      </c>
      <c r="K28" s="125">
        <f>Data!C86</f>
        <v>0.2684563758389262</v>
      </c>
      <c r="L28" s="116"/>
      <c r="M28" s="94"/>
    </row>
    <row r="29" spans="1:13" ht="15">
      <c r="A29" s="93"/>
      <c r="B29" s="106" t="s">
        <v>39</v>
      </c>
      <c r="C29" s="107" t="s">
        <v>44</v>
      </c>
      <c r="D29" s="125">
        <f>Data!G79</f>
        <v>0.28859060402684567</v>
      </c>
      <c r="E29" s="125">
        <f>Data!G80</f>
        <v>0.20134228187919462</v>
      </c>
      <c r="F29" s="125">
        <f>Data!G81</f>
        <v>0.0436241610738255</v>
      </c>
      <c r="G29" s="125">
        <f>Data!G82</f>
        <v>0.06711409395973154</v>
      </c>
      <c r="H29" s="125">
        <f>Data!G83</f>
        <v>0.07046979865771812</v>
      </c>
      <c r="I29" s="125">
        <f>Data!G84</f>
        <v>0.05704697986577181</v>
      </c>
      <c r="J29" s="125">
        <f>Data!G85</f>
        <v>0.003355704697986577</v>
      </c>
      <c r="K29" s="125">
        <f>Data!G86</f>
        <v>0.2684563758389262</v>
      </c>
      <c r="L29" s="100" t="s">
        <v>0</v>
      </c>
      <c r="M29" s="94"/>
    </row>
    <row r="30" spans="1:13" ht="15">
      <c r="A30" s="93"/>
      <c r="B30" s="108"/>
      <c r="C30" s="103" t="str">
        <f>Data!C5</f>
        <v>Jul-10 (N)</v>
      </c>
      <c r="D30" s="126">
        <f>Data!B79</f>
        <v>86</v>
      </c>
      <c r="E30" s="126">
        <f>Data!B80</f>
        <v>60</v>
      </c>
      <c r="F30" s="126">
        <f>Data!B81</f>
        <v>13</v>
      </c>
      <c r="G30" s="126">
        <f>Data!B82</f>
        <v>20</v>
      </c>
      <c r="H30" s="126">
        <f>Data!B83</f>
        <v>21</v>
      </c>
      <c r="I30" s="126">
        <f>Data!B84</f>
        <v>17</v>
      </c>
      <c r="J30" s="126">
        <f>Data!B85</f>
        <v>1</v>
      </c>
      <c r="K30" s="126">
        <f>Data!B86</f>
        <v>80</v>
      </c>
      <c r="L30" s="109">
        <f>Data!B87</f>
        <v>298</v>
      </c>
      <c r="M30" s="94"/>
    </row>
    <row r="31" spans="1:13" ht="15">
      <c r="A31" s="93"/>
      <c r="B31" s="108"/>
      <c r="C31" s="107" t="s">
        <v>38</v>
      </c>
      <c r="D31" s="126">
        <f>Data!F79</f>
        <v>86</v>
      </c>
      <c r="E31" s="126">
        <f>Data!F80</f>
        <v>60</v>
      </c>
      <c r="F31" s="126">
        <f>Data!F81</f>
        <v>13</v>
      </c>
      <c r="G31" s="126">
        <f>Data!F82</f>
        <v>20</v>
      </c>
      <c r="H31" s="126">
        <f>Data!F83</f>
        <v>21</v>
      </c>
      <c r="I31" s="126">
        <f>Data!F84</f>
        <v>17</v>
      </c>
      <c r="J31" s="126">
        <f>Data!F85</f>
        <v>1</v>
      </c>
      <c r="K31" s="126">
        <f>Data!F86</f>
        <v>80</v>
      </c>
      <c r="L31" s="109">
        <f>Data!F87</f>
        <v>298</v>
      </c>
      <c r="M31" s="94"/>
    </row>
    <row r="32" spans="1:13" ht="15">
      <c r="A32" s="93"/>
      <c r="B32" s="108"/>
      <c r="C32" s="108"/>
      <c r="D32" s="108"/>
      <c r="E32" s="108"/>
      <c r="F32" s="108"/>
      <c r="G32" s="108"/>
      <c r="H32" s="108"/>
      <c r="I32" s="108"/>
      <c r="J32" s="108"/>
      <c r="K32" s="108"/>
      <c r="L32" s="108"/>
      <c r="M32" s="94"/>
    </row>
    <row r="33" spans="1:13" ht="15">
      <c r="A33" s="112"/>
      <c r="B33" s="113"/>
      <c r="C33" s="113" t="str">
        <f>Data!R27</f>
        <v>Prepared by the Massachusetts Behavioral Health Partnership on 9/24/2010.</v>
      </c>
      <c r="D33" s="113"/>
      <c r="E33" s="113"/>
      <c r="F33" s="113"/>
      <c r="G33" s="113"/>
      <c r="H33" s="113"/>
      <c r="I33" s="113"/>
      <c r="J33" s="113"/>
      <c r="K33" s="113"/>
      <c r="L33" s="113"/>
      <c r="M33" s="117"/>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Data!R33&amp;"10"</f>
        <v>DRAFT CSA Monthly Report for July 2010, Report 10</v>
      </c>
      <c r="B1" s="173"/>
      <c r="C1" s="173"/>
      <c r="D1" s="173"/>
      <c r="E1" s="173"/>
      <c r="F1" s="173"/>
      <c r="G1" s="173"/>
      <c r="H1" s="173"/>
      <c r="I1" s="173"/>
      <c r="J1" s="173"/>
      <c r="K1" s="173"/>
      <c r="L1" s="173"/>
      <c r="M1" s="174"/>
    </row>
    <row r="2" spans="1:13" ht="15">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15">
      <c r="A26" s="93"/>
      <c r="B26" s="89"/>
      <c r="C26" s="89"/>
      <c r="D26" s="89"/>
      <c r="E26" s="89"/>
      <c r="F26" s="89"/>
      <c r="G26" s="89"/>
      <c r="H26" s="89"/>
      <c r="I26" s="89"/>
      <c r="J26" s="89"/>
      <c r="K26" s="89"/>
      <c r="L26" s="89"/>
      <c r="M26" s="94"/>
    </row>
    <row r="27" spans="1:13" ht="30">
      <c r="A27" s="95"/>
      <c r="B27" s="98"/>
      <c r="C27" s="99"/>
      <c r="D27" s="115" t="str">
        <f>Data!A79</f>
        <v>Goals Met</v>
      </c>
      <c r="E27" s="115" t="str">
        <f>Data!A80</f>
        <v>Consent Withdrawn</v>
      </c>
      <c r="F27" s="115" t="str">
        <f>Data!A81</f>
        <v>Not SED</v>
      </c>
      <c r="G27" s="115" t="str">
        <f>Data!A82</f>
        <v>Family Moved</v>
      </c>
      <c r="H27" s="115" t="str">
        <f>Data!A83</f>
        <v>Disenrolled MH</v>
      </c>
      <c r="I27" s="115" t="str">
        <f>Data!A84</f>
        <v>Out of Home</v>
      </c>
      <c r="J27" s="115" t="str">
        <f>Data!A85</f>
        <v>Youth 21</v>
      </c>
      <c r="K27" s="115" t="str">
        <f>Data!A86</f>
        <v>Other</v>
      </c>
      <c r="L27" s="98"/>
      <c r="M27" s="94"/>
    </row>
    <row r="28" spans="1:13" ht="15">
      <c r="A28" s="93"/>
      <c r="B28" s="102" t="s">
        <v>39</v>
      </c>
      <c r="C28" s="103" t="str">
        <f>Data!R18</f>
        <v>Jul-10 (LOS)</v>
      </c>
      <c r="D28" s="145">
        <f>Data!B94</f>
        <v>8.64391917651544</v>
      </c>
      <c r="E28" s="145">
        <f>Data!B95</f>
        <v>4.613661202185792</v>
      </c>
      <c r="F28" s="145">
        <f>Data!B96</f>
        <v>2.794451450189155</v>
      </c>
      <c r="G28" s="145">
        <f>Data!B97</f>
        <v>5.806557377049181</v>
      </c>
      <c r="H28" s="145">
        <f>Data!B98</f>
        <v>4.8696330991412955</v>
      </c>
      <c r="I28" s="145">
        <f>Data!B99</f>
        <v>8.954676952748313</v>
      </c>
      <c r="J28" s="145">
        <f>Data!B100</f>
        <v>10.39344262295082</v>
      </c>
      <c r="K28" s="145">
        <f>Data!B101</f>
        <v>4.842622950819671</v>
      </c>
      <c r="L28" s="116"/>
      <c r="M28" s="94"/>
    </row>
    <row r="29" spans="1:13" ht="15">
      <c r="A29" s="93"/>
      <c r="B29" s="106" t="s">
        <v>39</v>
      </c>
      <c r="C29" s="107" t="s">
        <v>107</v>
      </c>
      <c r="D29" s="145">
        <f>Data!F94</f>
        <v>8.64391917651544</v>
      </c>
      <c r="E29" s="145">
        <f>Data!F95</f>
        <v>4.613661202185792</v>
      </c>
      <c r="F29" s="145">
        <f>Data!F96</f>
        <v>2.794451450189155</v>
      </c>
      <c r="G29" s="145">
        <f>Data!F97</f>
        <v>5.806557377049181</v>
      </c>
      <c r="H29" s="145">
        <f>Data!F98</f>
        <v>4.8696330991412955</v>
      </c>
      <c r="I29" s="145">
        <f>Data!F99</f>
        <v>8.954676952748313</v>
      </c>
      <c r="J29" s="145">
        <f>Data!F100</f>
        <v>10.39344262295082</v>
      </c>
      <c r="K29" s="145">
        <f>Data!F101</f>
        <v>4.842622950819671</v>
      </c>
      <c r="L29" s="100" t="s">
        <v>0</v>
      </c>
      <c r="M29" s="94"/>
    </row>
    <row r="30" spans="1:13" ht="15">
      <c r="A30" s="93"/>
      <c r="B30" s="108"/>
      <c r="C30" s="103" t="str">
        <f>Data!C5</f>
        <v>Jul-10 (N)</v>
      </c>
      <c r="D30" s="126">
        <f>Data!B79</f>
        <v>86</v>
      </c>
      <c r="E30" s="126">
        <f>Data!B80</f>
        <v>60</v>
      </c>
      <c r="F30" s="126">
        <f>Data!B81</f>
        <v>13</v>
      </c>
      <c r="G30" s="126">
        <f>Data!B82</f>
        <v>20</v>
      </c>
      <c r="H30" s="126">
        <f>Data!B83</f>
        <v>21</v>
      </c>
      <c r="I30" s="126">
        <f>Data!B84</f>
        <v>17</v>
      </c>
      <c r="J30" s="126">
        <f>Data!B85</f>
        <v>1</v>
      </c>
      <c r="K30" s="126">
        <f>Data!B86</f>
        <v>80</v>
      </c>
      <c r="L30" s="109">
        <f>Data!B87</f>
        <v>298</v>
      </c>
      <c r="M30" s="94"/>
    </row>
    <row r="31" spans="1:13" ht="15">
      <c r="A31" s="93"/>
      <c r="B31" s="108"/>
      <c r="C31" s="107" t="s">
        <v>38</v>
      </c>
      <c r="D31" s="126">
        <f>Data!F79</f>
        <v>86</v>
      </c>
      <c r="E31" s="126">
        <f>Data!F80</f>
        <v>60</v>
      </c>
      <c r="F31" s="126">
        <f>Data!F81</f>
        <v>13</v>
      </c>
      <c r="G31" s="126">
        <f>Data!F82</f>
        <v>20</v>
      </c>
      <c r="H31" s="126">
        <f>Data!F83</f>
        <v>21</v>
      </c>
      <c r="I31" s="126">
        <f>Data!F84</f>
        <v>17</v>
      </c>
      <c r="J31" s="126">
        <f>Data!F85</f>
        <v>1</v>
      </c>
      <c r="K31" s="126">
        <f>Data!F86</f>
        <v>80</v>
      </c>
      <c r="L31" s="109">
        <f>Data!F87</f>
        <v>298</v>
      </c>
      <c r="M31" s="94"/>
    </row>
    <row r="32" spans="1:13" ht="15">
      <c r="A32" s="93"/>
      <c r="B32" s="108"/>
      <c r="C32" s="108"/>
      <c r="D32" s="108"/>
      <c r="E32" s="108"/>
      <c r="F32" s="108"/>
      <c r="G32" s="108"/>
      <c r="H32" s="108"/>
      <c r="I32" s="108"/>
      <c r="J32" s="108"/>
      <c r="K32" s="108"/>
      <c r="L32" s="108"/>
      <c r="M32" s="94"/>
    </row>
    <row r="33" spans="1:13" ht="15">
      <c r="A33" s="112"/>
      <c r="B33" s="113"/>
      <c r="C33" s="113" t="str">
        <f>Data!R27</f>
        <v>Prepared by the Massachusetts Behavioral Health Partnership on 9/24/2010.</v>
      </c>
      <c r="D33" s="113"/>
      <c r="E33" s="113"/>
      <c r="F33" s="113"/>
      <c r="G33" s="113"/>
      <c r="H33" s="113"/>
      <c r="I33" s="113"/>
      <c r="J33" s="113"/>
      <c r="K33" s="113"/>
      <c r="L33" s="113"/>
      <c r="M33" s="117"/>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127"/>
      <c r="B1" s="128"/>
      <c r="C1" s="128"/>
      <c r="D1" s="128"/>
      <c r="E1" s="128"/>
      <c r="F1" s="128"/>
      <c r="G1" s="128"/>
      <c r="H1" s="128"/>
      <c r="I1" s="128"/>
      <c r="J1" s="128"/>
      <c r="K1" s="128"/>
      <c r="L1" s="128"/>
      <c r="M1" s="128"/>
      <c r="N1" s="129"/>
    </row>
    <row r="2" spans="1:14" ht="31.5">
      <c r="A2" s="180" t="str">
        <f>Data!R33&amp;"11"</f>
        <v>DRAFT CSA Monthly Report for July 2010, Report 11</v>
      </c>
      <c r="B2" s="181"/>
      <c r="C2" s="181"/>
      <c r="D2" s="181"/>
      <c r="E2" s="181"/>
      <c r="F2" s="181"/>
      <c r="G2" s="181"/>
      <c r="H2" s="181"/>
      <c r="I2" s="181"/>
      <c r="J2" s="181"/>
      <c r="K2" s="181"/>
      <c r="L2" s="181"/>
      <c r="M2" s="181"/>
      <c r="N2" s="182"/>
    </row>
    <row r="3" spans="1:14" ht="16.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5">
      <c r="A35" s="93"/>
      <c r="B35" s="89"/>
      <c r="C35" s="89"/>
      <c r="D35" s="89"/>
      <c r="E35" s="89"/>
      <c r="F35" s="89"/>
      <c r="G35" s="89"/>
      <c r="H35" s="89"/>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93"/>
      <c r="B37" s="89" t="str">
        <f>Data!R27</f>
        <v>Prepared by the Massachusetts Behavioral Health Partnership on 9/24/2010.</v>
      </c>
      <c r="C37" s="89"/>
      <c r="D37" s="89"/>
      <c r="E37" s="89"/>
      <c r="F37" s="89"/>
      <c r="G37" s="89"/>
      <c r="H37" s="89"/>
      <c r="I37" s="89"/>
      <c r="J37" s="89"/>
      <c r="K37" s="89"/>
      <c r="L37" s="89"/>
      <c r="M37" s="89"/>
      <c r="N37" s="94"/>
    </row>
    <row r="38" spans="1:14" ht="9.75" customHeight="1">
      <c r="A38" s="112"/>
      <c r="B38" s="146"/>
      <c r="C38" s="121"/>
      <c r="D38" s="121"/>
      <c r="E38" s="121"/>
      <c r="F38" s="121"/>
      <c r="G38" s="121"/>
      <c r="H38" s="121"/>
      <c r="I38" s="121"/>
      <c r="J38" s="121"/>
      <c r="K38" s="121"/>
      <c r="L38" s="121"/>
      <c r="M38" s="121"/>
      <c r="N38" s="117"/>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127"/>
      <c r="B1" s="128"/>
      <c r="C1" s="128"/>
      <c r="D1" s="128"/>
      <c r="E1" s="128"/>
      <c r="F1" s="128"/>
      <c r="G1" s="128"/>
      <c r="H1" s="128"/>
      <c r="I1" s="128"/>
      <c r="J1" s="128"/>
      <c r="K1" s="128"/>
      <c r="L1" s="128"/>
      <c r="M1" s="128"/>
      <c r="N1" s="129"/>
    </row>
    <row r="2" spans="1:14" ht="31.5">
      <c r="A2" s="180" t="str">
        <f>Data!R33&amp;"12"</f>
        <v>DRAFT CSA Monthly Report for July 2010, Report 12</v>
      </c>
      <c r="B2" s="181"/>
      <c r="C2" s="181"/>
      <c r="D2" s="181"/>
      <c r="E2" s="181"/>
      <c r="F2" s="181"/>
      <c r="G2" s="181"/>
      <c r="H2" s="181"/>
      <c r="I2" s="181"/>
      <c r="J2" s="181"/>
      <c r="K2" s="181"/>
      <c r="L2" s="181"/>
      <c r="M2" s="181"/>
      <c r="N2" s="182"/>
    </row>
    <row r="3" spans="1:14" ht="27.7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4" customHeight="1">
      <c r="A34" s="93"/>
      <c r="B34" s="89"/>
      <c r="C34" s="89"/>
      <c r="D34" s="89"/>
      <c r="E34" s="89"/>
      <c r="F34" s="89"/>
      <c r="G34" s="89"/>
      <c r="H34" s="89"/>
      <c r="I34" s="89"/>
      <c r="J34" s="89"/>
      <c r="K34" s="89"/>
      <c r="L34" s="89"/>
      <c r="M34" s="89"/>
      <c r="N34" s="94"/>
    </row>
    <row r="35" spans="1:14" ht="20.25" customHeight="1">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127"/>
      <c r="B1" s="128"/>
      <c r="C1" s="128"/>
      <c r="D1" s="128"/>
      <c r="E1" s="128"/>
      <c r="F1" s="128"/>
      <c r="G1" s="128"/>
      <c r="H1" s="128"/>
      <c r="I1" s="128"/>
      <c r="J1" s="128"/>
      <c r="K1" s="128"/>
      <c r="L1" s="128"/>
      <c r="M1" s="128"/>
      <c r="N1" s="129"/>
    </row>
    <row r="2" spans="1:14" ht="31.5">
      <c r="A2" s="180" t="str">
        <f>Data!R33&amp;"13"</f>
        <v>DRAFT CSA Monthly Report for July 2010, Report 13</v>
      </c>
      <c r="B2" s="181"/>
      <c r="C2" s="181"/>
      <c r="D2" s="181"/>
      <c r="E2" s="181"/>
      <c r="F2" s="181"/>
      <c r="G2" s="181"/>
      <c r="H2" s="181"/>
      <c r="I2" s="181"/>
      <c r="J2" s="181"/>
      <c r="K2" s="181"/>
      <c r="L2" s="181"/>
      <c r="M2" s="181"/>
      <c r="N2" s="182"/>
    </row>
    <row r="3" spans="1:14" ht="16.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4" customHeight="1">
      <c r="A34" s="93"/>
      <c r="B34" s="89"/>
      <c r="C34" s="89"/>
      <c r="D34" s="89"/>
      <c r="E34" s="89"/>
      <c r="F34" s="89"/>
      <c r="G34" s="89"/>
      <c r="H34" s="89"/>
      <c r="I34" s="89"/>
      <c r="J34" s="89"/>
      <c r="K34" s="89"/>
      <c r="L34" s="89"/>
      <c r="M34" s="89"/>
      <c r="N34" s="94"/>
    </row>
    <row r="35" spans="1:14" ht="15">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46" customWidth="1"/>
    <col min="4" max="4" width="5.140625" style="46" customWidth="1"/>
    <col min="5" max="5" width="20.00390625" style="46" customWidth="1"/>
    <col min="6" max="12" width="9.140625" style="46" customWidth="1"/>
    <col min="13" max="13" width="17.57421875" style="46" customWidth="1"/>
    <col min="14" max="16384" width="9.140625" style="46" customWidth="1"/>
  </cols>
  <sheetData>
    <row r="1" spans="1:13" ht="12.75">
      <c r="A1" s="130"/>
      <c r="B1" s="131"/>
      <c r="C1" s="131"/>
      <c r="D1" s="131"/>
      <c r="E1" s="131"/>
      <c r="F1" s="131"/>
      <c r="G1" s="131"/>
      <c r="H1" s="131"/>
      <c r="I1" s="131"/>
      <c r="J1" s="131"/>
      <c r="K1" s="131"/>
      <c r="L1" s="131"/>
      <c r="M1" s="132"/>
    </row>
    <row r="2" spans="1:13" ht="31.5">
      <c r="A2" s="180" t="str">
        <f>Data!R33&amp;"14"</f>
        <v>DRAFT CSA Monthly Report for July 2010, Report 14</v>
      </c>
      <c r="B2" s="181"/>
      <c r="C2" s="181"/>
      <c r="D2" s="181"/>
      <c r="E2" s="181"/>
      <c r="F2" s="181"/>
      <c r="G2" s="181"/>
      <c r="H2" s="181"/>
      <c r="I2" s="181"/>
      <c r="J2" s="181"/>
      <c r="K2" s="181"/>
      <c r="L2" s="181"/>
      <c r="M2" s="182"/>
    </row>
    <row r="3" spans="1:13" ht="12.75">
      <c r="A3" s="133"/>
      <c r="B3" s="134"/>
      <c r="C3" s="134"/>
      <c r="D3" s="134"/>
      <c r="E3" s="134"/>
      <c r="F3" s="134"/>
      <c r="G3" s="134"/>
      <c r="H3" s="134"/>
      <c r="I3" s="134"/>
      <c r="J3" s="134"/>
      <c r="K3" s="134"/>
      <c r="L3" s="134"/>
      <c r="M3" s="135"/>
    </row>
    <row r="4" spans="1:13" ht="12.75">
      <c r="A4" s="133"/>
      <c r="B4" s="134"/>
      <c r="C4" s="134"/>
      <c r="D4" s="134"/>
      <c r="E4" s="134"/>
      <c r="F4" s="134"/>
      <c r="G4" s="134"/>
      <c r="H4" s="134"/>
      <c r="I4" s="134"/>
      <c r="J4" s="134"/>
      <c r="K4" s="134"/>
      <c r="L4" s="134"/>
      <c r="M4" s="135"/>
    </row>
    <row r="5" spans="1:13" ht="12.75">
      <c r="A5" s="133"/>
      <c r="B5" s="134"/>
      <c r="C5" s="134"/>
      <c r="D5" s="134"/>
      <c r="E5" s="134"/>
      <c r="F5" s="134"/>
      <c r="G5" s="134"/>
      <c r="H5" s="134"/>
      <c r="I5" s="134"/>
      <c r="J5" s="134"/>
      <c r="K5" s="134"/>
      <c r="L5" s="134"/>
      <c r="M5" s="135"/>
    </row>
    <row r="6" spans="1:13" ht="12.75">
      <c r="A6" s="133"/>
      <c r="B6" s="134"/>
      <c r="C6" s="134"/>
      <c r="D6" s="134"/>
      <c r="E6" s="134"/>
      <c r="F6" s="134"/>
      <c r="G6" s="134"/>
      <c r="H6" s="134"/>
      <c r="I6" s="134"/>
      <c r="J6" s="134"/>
      <c r="K6" s="134"/>
      <c r="L6" s="134"/>
      <c r="M6" s="135"/>
    </row>
    <row r="7" spans="1:13" ht="12.75">
      <c r="A7" s="133"/>
      <c r="B7" s="134"/>
      <c r="C7" s="134"/>
      <c r="D7" s="134"/>
      <c r="E7" s="134"/>
      <c r="F7" s="134"/>
      <c r="G7" s="134"/>
      <c r="H7" s="134"/>
      <c r="I7" s="134"/>
      <c r="J7" s="134"/>
      <c r="K7" s="134"/>
      <c r="L7" s="134"/>
      <c r="M7" s="135"/>
    </row>
    <row r="8" spans="1:13" ht="12.75">
      <c r="A8" s="133"/>
      <c r="B8" s="134"/>
      <c r="C8" s="134"/>
      <c r="D8" s="134"/>
      <c r="E8" s="134"/>
      <c r="F8" s="134"/>
      <c r="G8" s="134"/>
      <c r="H8" s="134"/>
      <c r="I8" s="134"/>
      <c r="J8" s="134"/>
      <c r="K8" s="134"/>
      <c r="L8" s="134"/>
      <c r="M8" s="135"/>
    </row>
    <row r="9" spans="1:13" ht="12.75">
      <c r="A9" s="133"/>
      <c r="B9" s="134"/>
      <c r="C9" s="134"/>
      <c r="D9" s="134"/>
      <c r="E9" s="134"/>
      <c r="F9" s="134"/>
      <c r="G9" s="134"/>
      <c r="H9" s="134"/>
      <c r="I9" s="134"/>
      <c r="J9" s="134"/>
      <c r="K9" s="134"/>
      <c r="L9" s="134"/>
      <c r="M9" s="135"/>
    </row>
    <row r="10" spans="1:13" ht="12.75">
      <c r="A10" s="133"/>
      <c r="B10" s="134"/>
      <c r="C10" s="134"/>
      <c r="D10" s="134"/>
      <c r="E10" s="134"/>
      <c r="F10" s="134"/>
      <c r="G10" s="134"/>
      <c r="H10" s="134"/>
      <c r="I10" s="134"/>
      <c r="J10" s="134"/>
      <c r="K10" s="134"/>
      <c r="L10" s="134"/>
      <c r="M10" s="135"/>
    </row>
    <row r="11" spans="1:13" ht="12.75">
      <c r="A11" s="133"/>
      <c r="B11" s="134"/>
      <c r="C11" s="134"/>
      <c r="D11" s="134"/>
      <c r="E11" s="134"/>
      <c r="F11" s="134"/>
      <c r="G11" s="134"/>
      <c r="H11" s="134"/>
      <c r="I11" s="134"/>
      <c r="J11" s="134"/>
      <c r="K11" s="134"/>
      <c r="L11" s="134"/>
      <c r="M11" s="135"/>
    </row>
    <row r="12" spans="1:13" ht="12.75">
      <c r="A12" s="133"/>
      <c r="B12" s="134"/>
      <c r="C12" s="134"/>
      <c r="D12" s="134"/>
      <c r="E12" s="134"/>
      <c r="F12" s="134"/>
      <c r="G12" s="134"/>
      <c r="H12" s="134"/>
      <c r="I12" s="134"/>
      <c r="J12" s="134"/>
      <c r="K12" s="134"/>
      <c r="L12" s="134"/>
      <c r="M12" s="135"/>
    </row>
    <row r="13" spans="1:13" ht="12.75">
      <c r="A13" s="133"/>
      <c r="B13" s="134"/>
      <c r="C13" s="134"/>
      <c r="D13" s="134"/>
      <c r="E13" s="134"/>
      <c r="F13" s="134"/>
      <c r="G13" s="134"/>
      <c r="H13" s="134"/>
      <c r="I13" s="134"/>
      <c r="J13" s="134"/>
      <c r="K13" s="134"/>
      <c r="L13" s="134"/>
      <c r="M13" s="135"/>
    </row>
    <row r="14" spans="1:13" ht="12.75">
      <c r="A14" s="133"/>
      <c r="B14" s="134"/>
      <c r="C14" s="134"/>
      <c r="D14" s="134"/>
      <c r="E14" s="134"/>
      <c r="F14" s="134"/>
      <c r="G14" s="134"/>
      <c r="H14" s="134"/>
      <c r="I14" s="134"/>
      <c r="J14" s="134"/>
      <c r="K14" s="134"/>
      <c r="L14" s="134"/>
      <c r="M14" s="135"/>
    </row>
    <row r="15" spans="1:13" ht="12.75">
      <c r="A15" s="133"/>
      <c r="B15" s="134"/>
      <c r="C15" s="134"/>
      <c r="D15" s="134"/>
      <c r="E15" s="134"/>
      <c r="F15" s="134"/>
      <c r="G15" s="134"/>
      <c r="H15" s="134"/>
      <c r="I15" s="134"/>
      <c r="J15" s="134"/>
      <c r="K15" s="134"/>
      <c r="L15" s="134"/>
      <c r="M15" s="135"/>
    </row>
    <row r="16" spans="1:13" ht="12.75">
      <c r="A16" s="133"/>
      <c r="B16" s="134"/>
      <c r="C16" s="134"/>
      <c r="D16" s="134"/>
      <c r="E16" s="134"/>
      <c r="F16" s="134"/>
      <c r="G16" s="134"/>
      <c r="H16" s="134"/>
      <c r="I16" s="134"/>
      <c r="J16" s="134"/>
      <c r="K16" s="134"/>
      <c r="L16" s="134"/>
      <c r="M16" s="135"/>
    </row>
    <row r="17" spans="1:13" ht="12.75">
      <c r="A17" s="133"/>
      <c r="B17" s="134"/>
      <c r="C17" s="134"/>
      <c r="D17" s="134"/>
      <c r="E17" s="134"/>
      <c r="F17" s="134"/>
      <c r="G17" s="134"/>
      <c r="H17" s="134"/>
      <c r="I17" s="134"/>
      <c r="J17" s="134"/>
      <c r="K17" s="134"/>
      <c r="L17" s="134"/>
      <c r="M17" s="135"/>
    </row>
    <row r="18" spans="1:13" ht="12.75">
      <c r="A18" s="133"/>
      <c r="B18" s="134"/>
      <c r="C18" s="134"/>
      <c r="D18" s="134"/>
      <c r="E18" s="134"/>
      <c r="F18" s="134"/>
      <c r="G18" s="134"/>
      <c r="H18" s="134"/>
      <c r="I18" s="134"/>
      <c r="J18" s="134"/>
      <c r="K18" s="134"/>
      <c r="L18" s="134"/>
      <c r="M18" s="135"/>
    </row>
    <row r="19" spans="1:13" ht="12.75">
      <c r="A19" s="133"/>
      <c r="B19" s="134"/>
      <c r="C19" s="134"/>
      <c r="D19" s="134"/>
      <c r="E19" s="134"/>
      <c r="F19" s="134"/>
      <c r="G19" s="134"/>
      <c r="H19" s="134"/>
      <c r="I19" s="134"/>
      <c r="J19" s="134"/>
      <c r="K19" s="134"/>
      <c r="L19" s="134"/>
      <c r="M19" s="135"/>
    </row>
    <row r="20" spans="1:13" ht="12.75">
      <c r="A20" s="133"/>
      <c r="B20" s="134"/>
      <c r="C20" s="134"/>
      <c r="D20" s="134"/>
      <c r="E20" s="134"/>
      <c r="F20" s="134"/>
      <c r="G20" s="134"/>
      <c r="H20" s="134"/>
      <c r="I20" s="134"/>
      <c r="J20" s="134"/>
      <c r="K20" s="134"/>
      <c r="L20" s="134"/>
      <c r="M20" s="135"/>
    </row>
    <row r="21" spans="1:13" ht="12.75">
      <c r="A21" s="133"/>
      <c r="B21" s="134"/>
      <c r="C21" s="134"/>
      <c r="D21" s="134"/>
      <c r="E21" s="134"/>
      <c r="F21" s="134"/>
      <c r="G21" s="134"/>
      <c r="H21" s="134"/>
      <c r="I21" s="134"/>
      <c r="J21" s="134"/>
      <c r="K21" s="134"/>
      <c r="L21" s="134"/>
      <c r="M21" s="135"/>
    </row>
    <row r="22" spans="1:13" ht="12.75">
      <c r="A22" s="133"/>
      <c r="B22" s="134"/>
      <c r="C22" s="134"/>
      <c r="D22" s="134"/>
      <c r="E22" s="134"/>
      <c r="F22" s="134"/>
      <c r="G22" s="134"/>
      <c r="H22" s="134"/>
      <c r="I22" s="134"/>
      <c r="J22" s="134"/>
      <c r="K22" s="134"/>
      <c r="L22" s="134"/>
      <c r="M22" s="135"/>
    </row>
    <row r="23" spans="1:13" ht="12.75">
      <c r="A23" s="133"/>
      <c r="B23" s="134"/>
      <c r="C23" s="134"/>
      <c r="D23" s="134"/>
      <c r="E23" s="134"/>
      <c r="F23" s="134"/>
      <c r="G23" s="134"/>
      <c r="H23" s="134"/>
      <c r="I23" s="134"/>
      <c r="J23" s="134"/>
      <c r="K23" s="134"/>
      <c r="L23" s="134"/>
      <c r="M23" s="135"/>
    </row>
    <row r="24" spans="1:13" ht="12.75">
      <c r="A24" s="133"/>
      <c r="B24" s="134"/>
      <c r="C24" s="134"/>
      <c r="D24" s="134"/>
      <c r="E24" s="134"/>
      <c r="F24" s="134"/>
      <c r="G24" s="134"/>
      <c r="H24" s="134"/>
      <c r="I24" s="134"/>
      <c r="J24" s="134"/>
      <c r="K24" s="134"/>
      <c r="L24" s="134"/>
      <c r="M24" s="135"/>
    </row>
    <row r="25" spans="1:13" ht="12.75">
      <c r="A25" s="133"/>
      <c r="B25" s="134"/>
      <c r="C25" s="134"/>
      <c r="D25" s="134"/>
      <c r="E25" s="134"/>
      <c r="F25" s="134"/>
      <c r="G25" s="134"/>
      <c r="H25" s="134"/>
      <c r="I25" s="134"/>
      <c r="J25" s="134"/>
      <c r="K25" s="134"/>
      <c r="L25" s="134"/>
      <c r="M25" s="135"/>
    </row>
    <row r="26" spans="1:13" ht="12.75">
      <c r="A26" s="133"/>
      <c r="B26" s="134"/>
      <c r="C26" s="134"/>
      <c r="D26" s="134"/>
      <c r="E26" s="134"/>
      <c r="F26" s="134"/>
      <c r="G26" s="134"/>
      <c r="H26" s="134"/>
      <c r="I26" s="134"/>
      <c r="J26" s="134"/>
      <c r="K26" s="134"/>
      <c r="L26" s="134"/>
      <c r="M26" s="135"/>
    </row>
    <row r="27" spans="1:13" ht="12.75">
      <c r="A27" s="133"/>
      <c r="B27" s="134"/>
      <c r="C27" s="134"/>
      <c r="D27" s="134"/>
      <c r="E27" s="134"/>
      <c r="F27" s="134"/>
      <c r="G27" s="134"/>
      <c r="H27" s="134"/>
      <c r="I27" s="134"/>
      <c r="J27" s="134"/>
      <c r="K27" s="134"/>
      <c r="L27" s="134"/>
      <c r="M27" s="135"/>
    </row>
    <row r="28" spans="1:13" ht="12.75">
      <c r="A28" s="133"/>
      <c r="B28" s="134"/>
      <c r="C28" s="134"/>
      <c r="D28" s="134"/>
      <c r="E28" s="134"/>
      <c r="F28" s="134"/>
      <c r="G28" s="134"/>
      <c r="H28" s="134"/>
      <c r="I28" s="134"/>
      <c r="J28" s="134"/>
      <c r="K28" s="134"/>
      <c r="L28" s="134"/>
      <c r="M28" s="135"/>
    </row>
    <row r="29" spans="1:13" ht="12.75">
      <c r="A29" s="133"/>
      <c r="B29" s="134"/>
      <c r="C29" s="134"/>
      <c r="D29" s="134"/>
      <c r="E29" s="134"/>
      <c r="F29" s="134"/>
      <c r="G29" s="134"/>
      <c r="H29" s="134"/>
      <c r="I29" s="134"/>
      <c r="J29" s="134"/>
      <c r="K29" s="134"/>
      <c r="L29" s="134"/>
      <c r="M29" s="135"/>
    </row>
    <row r="30" spans="1:13" ht="12.75">
      <c r="A30" s="133"/>
      <c r="B30" s="134"/>
      <c r="C30" s="134"/>
      <c r="D30" s="134"/>
      <c r="E30" s="134"/>
      <c r="F30" s="134"/>
      <c r="G30" s="134"/>
      <c r="H30" s="134"/>
      <c r="I30" s="134"/>
      <c r="J30" s="134"/>
      <c r="K30" s="134"/>
      <c r="L30" s="134"/>
      <c r="M30" s="135"/>
    </row>
    <row r="31" spans="1:13" ht="12.75">
      <c r="A31" s="133"/>
      <c r="B31" s="134"/>
      <c r="C31" s="134"/>
      <c r="D31" s="134"/>
      <c r="E31" s="134"/>
      <c r="F31" s="134"/>
      <c r="G31" s="134"/>
      <c r="H31" s="134"/>
      <c r="I31" s="134"/>
      <c r="J31" s="134"/>
      <c r="K31" s="134"/>
      <c r="L31" s="134"/>
      <c r="M31" s="135"/>
    </row>
    <row r="32" spans="1:13" ht="12.75">
      <c r="A32" s="133"/>
      <c r="B32" s="134"/>
      <c r="C32" s="134"/>
      <c r="D32" s="134"/>
      <c r="E32" s="134"/>
      <c r="F32" s="134"/>
      <c r="G32" s="134"/>
      <c r="H32" s="134"/>
      <c r="I32" s="134"/>
      <c r="J32" s="134"/>
      <c r="K32" s="134"/>
      <c r="L32" s="134"/>
      <c r="M32" s="135"/>
    </row>
    <row r="33" spans="1:13" ht="12.75">
      <c r="A33" s="133"/>
      <c r="B33" s="134"/>
      <c r="C33" s="134"/>
      <c r="D33" s="134"/>
      <c r="E33" s="134"/>
      <c r="F33" s="134"/>
      <c r="G33" s="134"/>
      <c r="H33" s="134"/>
      <c r="I33" s="134"/>
      <c r="J33" s="134"/>
      <c r="K33" s="134"/>
      <c r="L33" s="134"/>
      <c r="M33" s="135"/>
    </row>
    <row r="34" spans="1:13" ht="12.75">
      <c r="A34" s="133"/>
      <c r="B34" s="134"/>
      <c r="C34" s="134"/>
      <c r="D34" s="134"/>
      <c r="E34" s="134"/>
      <c r="F34" s="134"/>
      <c r="G34" s="134"/>
      <c r="H34" s="134"/>
      <c r="I34" s="134"/>
      <c r="J34" s="134"/>
      <c r="K34" s="134"/>
      <c r="L34" s="134"/>
      <c r="M34" s="135"/>
    </row>
    <row r="35" spans="1:13" ht="12.75">
      <c r="A35" s="133"/>
      <c r="B35" s="134"/>
      <c r="C35" s="134"/>
      <c r="D35" s="134"/>
      <c r="E35" s="134"/>
      <c r="F35" s="134"/>
      <c r="G35" s="134"/>
      <c r="H35" s="134"/>
      <c r="I35" s="134"/>
      <c r="J35" s="134"/>
      <c r="K35" s="134"/>
      <c r="L35" s="134"/>
      <c r="M35" s="135"/>
    </row>
    <row r="36" spans="1:13" ht="12.75">
      <c r="A36" s="133"/>
      <c r="B36" s="134"/>
      <c r="C36" s="134"/>
      <c r="D36" s="134"/>
      <c r="E36" s="134"/>
      <c r="F36" s="134"/>
      <c r="G36" s="134"/>
      <c r="H36" s="134"/>
      <c r="I36" s="134"/>
      <c r="J36" s="134"/>
      <c r="K36" s="134"/>
      <c r="L36" s="134"/>
      <c r="M36" s="135"/>
    </row>
    <row r="37" spans="1:13" ht="18" customHeight="1">
      <c r="A37" s="133"/>
      <c r="B37" s="134"/>
      <c r="C37" s="134"/>
      <c r="D37" s="134"/>
      <c r="E37" s="134"/>
      <c r="F37" s="134"/>
      <c r="G37" s="134"/>
      <c r="H37" s="134"/>
      <c r="I37" s="134"/>
      <c r="J37" s="134"/>
      <c r="K37" s="134"/>
      <c r="L37" s="134"/>
      <c r="M37" s="135"/>
    </row>
    <row r="38" spans="1:13" ht="18">
      <c r="A38" s="133"/>
      <c r="B38" s="134"/>
      <c r="C38" s="134"/>
      <c r="D38" s="134"/>
      <c r="E38" s="134"/>
      <c r="F38" s="134"/>
      <c r="G38" s="134"/>
      <c r="H38" s="152" t="s">
        <v>71</v>
      </c>
      <c r="I38" s="136"/>
      <c r="J38" s="137"/>
      <c r="K38" s="138">
        <f>Data!D150</f>
        <v>9.506926858334575</v>
      </c>
      <c r="L38" s="134"/>
      <c r="M38" s="135"/>
    </row>
    <row r="39" spans="1:13" ht="13.5" customHeight="1">
      <c r="A39" s="133"/>
      <c r="B39" s="134"/>
      <c r="C39" s="134"/>
      <c r="D39" s="134"/>
      <c r="E39" s="134"/>
      <c r="F39" s="134"/>
      <c r="G39" s="134"/>
      <c r="H39" s="134"/>
      <c r="I39" s="134"/>
      <c r="J39" s="134"/>
      <c r="K39" s="134"/>
      <c r="L39" s="134"/>
      <c r="M39" s="135"/>
    </row>
    <row r="40" spans="1:13" ht="12.75">
      <c r="A40" s="139" t="s">
        <v>69</v>
      </c>
      <c r="B40" s="134"/>
      <c r="C40" s="134"/>
      <c r="D40" s="134"/>
      <c r="E40" s="134"/>
      <c r="F40" s="134"/>
      <c r="G40" s="134"/>
      <c r="H40" s="140"/>
      <c r="I40" s="134"/>
      <c r="J40" s="134"/>
      <c r="K40" s="134"/>
      <c r="L40" s="134"/>
      <c r="M40" s="135"/>
    </row>
    <row r="41" spans="1:13" ht="12.75">
      <c r="A41" s="139" t="s">
        <v>68</v>
      </c>
      <c r="B41" s="134"/>
      <c r="C41" s="134"/>
      <c r="D41" s="134"/>
      <c r="E41" s="134"/>
      <c r="F41" s="134"/>
      <c r="G41" s="134"/>
      <c r="H41" s="134"/>
      <c r="I41" s="134"/>
      <c r="J41" s="134"/>
      <c r="K41" s="134"/>
      <c r="L41" s="134"/>
      <c r="M41" s="135"/>
    </row>
    <row r="42" spans="1:13" ht="12.75">
      <c r="A42" s="141" t="str">
        <f>Data!R27</f>
        <v>Prepared by the Massachusetts Behavioral Health Partnership on 9/24/2010.</v>
      </c>
      <c r="B42" s="142"/>
      <c r="C42" s="142"/>
      <c r="D42" s="142"/>
      <c r="E42" s="143"/>
      <c r="F42" s="142"/>
      <c r="G42" s="142"/>
      <c r="H42" s="142"/>
      <c r="I42" s="142"/>
      <c r="J42" s="142"/>
      <c r="K42" s="142"/>
      <c r="L42" s="142"/>
      <c r="M42" s="144"/>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58"/>
  <sheetViews>
    <sheetView zoomScale="75" zoomScaleNormal="75"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14.57421875" style="0" customWidth="1"/>
    <col min="10" max="10" width="13.421875" style="0" customWidth="1"/>
    <col min="11" max="11" width="14.7109375" style="0" bestFit="1" customWidth="1"/>
    <col min="12" max="12" width="12.8515625" style="0" bestFit="1" customWidth="1"/>
    <col min="13" max="14" width="12.8515625" style="0" customWidth="1"/>
    <col min="15" max="15" width="15.7109375" style="0" customWidth="1"/>
    <col min="16" max="16" width="12.57421875" style="0" customWidth="1"/>
    <col min="17" max="17" width="8.140625" style="0" customWidth="1"/>
    <col min="18" max="18" width="9.7109375" style="0" bestFit="1" customWidth="1"/>
    <col min="19" max="19" width="8.140625" style="0" customWidth="1"/>
    <col min="20" max="20" width="7.421875" style="0" customWidth="1"/>
    <col min="21" max="21" width="11.140625" style="0" bestFit="1" customWidth="1"/>
    <col min="22" max="22" width="5.8515625" style="0" bestFit="1" customWidth="1"/>
  </cols>
  <sheetData>
    <row r="1" spans="1:7" ht="15.75" thickBot="1">
      <c r="A1" s="5"/>
      <c r="B1" s="5"/>
      <c r="C1" s="5"/>
      <c r="D1" s="5"/>
      <c r="E1" s="5"/>
      <c r="F1" s="5"/>
      <c r="G1" s="5"/>
    </row>
    <row r="2" spans="1:20" ht="21">
      <c r="A2" s="183" t="s">
        <v>63</v>
      </c>
      <c r="B2" s="189"/>
      <c r="C2" s="189"/>
      <c r="D2" s="189"/>
      <c r="E2" s="189"/>
      <c r="F2" s="189"/>
      <c r="G2" s="190"/>
      <c r="I2" s="183" t="s">
        <v>73</v>
      </c>
      <c r="J2" s="184"/>
      <c r="K2" s="185"/>
      <c r="L2" s="185"/>
      <c r="M2" s="67"/>
      <c r="N2" s="67"/>
      <c r="O2" s="26"/>
      <c r="P2" s="38"/>
      <c r="R2" t="s">
        <v>15</v>
      </c>
      <c r="S2" s="34">
        <v>1</v>
      </c>
      <c r="T2" s="2"/>
    </row>
    <row r="3" spans="1:23" ht="21.75" thickBot="1">
      <c r="A3" s="19"/>
      <c r="B3" s="5"/>
      <c r="C3" s="5"/>
      <c r="D3" s="5"/>
      <c r="E3" s="5"/>
      <c r="F3" s="5"/>
      <c r="G3" s="24"/>
      <c r="H3" s="5"/>
      <c r="I3" s="19"/>
      <c r="J3" s="12"/>
      <c r="K3" s="22"/>
      <c r="L3" s="12"/>
      <c r="M3" s="12"/>
      <c r="N3" s="12"/>
      <c r="O3" s="5"/>
      <c r="P3" s="24"/>
      <c r="R3" t="s">
        <v>50</v>
      </c>
      <c r="S3" s="35">
        <v>2011</v>
      </c>
      <c r="T3">
        <v>11</v>
      </c>
      <c r="V3" s="5"/>
      <c r="W3" s="5"/>
    </row>
    <row r="4" spans="1:23" ht="45.75" thickBot="1">
      <c r="A4" s="19" t="s">
        <v>17</v>
      </c>
      <c r="B4" s="5"/>
      <c r="C4" s="5"/>
      <c r="D4" s="5"/>
      <c r="E4" s="5" t="s">
        <v>16</v>
      </c>
      <c r="F4" s="5"/>
      <c r="G4" s="24"/>
      <c r="H4" s="5"/>
      <c r="I4" s="19" t="s">
        <v>28</v>
      </c>
      <c r="J4" s="47" t="s">
        <v>76</v>
      </c>
      <c r="K4" s="12" t="s">
        <v>74</v>
      </c>
      <c r="L4" s="48" t="s">
        <v>72</v>
      </c>
      <c r="M4" s="48" t="s">
        <v>85</v>
      </c>
      <c r="N4" s="48" t="s">
        <v>86</v>
      </c>
      <c r="O4" s="48" t="s">
        <v>120</v>
      </c>
      <c r="P4" s="68" t="s">
        <v>87</v>
      </c>
      <c r="W4" s="5"/>
    </row>
    <row r="5" spans="1:23" ht="15" customHeight="1">
      <c r="A5" s="19" t="s">
        <v>2</v>
      </c>
      <c r="B5" s="5" t="s">
        <v>2</v>
      </c>
      <c r="C5" s="27" t="s">
        <v>174</v>
      </c>
      <c r="D5" s="5"/>
      <c r="E5" s="5" t="s">
        <v>2</v>
      </c>
      <c r="F5" s="18" t="s">
        <v>14</v>
      </c>
      <c r="G5" s="3" t="s">
        <v>16</v>
      </c>
      <c r="H5" s="5"/>
      <c r="I5" s="69" t="s">
        <v>175</v>
      </c>
      <c r="J5" s="80">
        <v>3356</v>
      </c>
      <c r="K5" s="42">
        <v>2548</v>
      </c>
      <c r="L5" s="49">
        <v>0.7592371871275327</v>
      </c>
      <c r="M5" s="50">
        <v>202</v>
      </c>
      <c r="N5" s="51">
        <v>48.53465346534654</v>
      </c>
      <c r="O5" s="17">
        <v>21.53133514986376</v>
      </c>
      <c r="P5" s="43">
        <v>367</v>
      </c>
      <c r="R5" s="25">
        <v>1</v>
      </c>
      <c r="S5" s="36" t="s">
        <v>175</v>
      </c>
      <c r="T5" s="26" t="s">
        <v>51</v>
      </c>
      <c r="U5" s="40">
        <v>10</v>
      </c>
      <c r="V5" s="41" t="s">
        <v>176</v>
      </c>
      <c r="W5" s="5"/>
    </row>
    <row r="6" spans="1:23" ht="30">
      <c r="A6" s="61" t="s">
        <v>111</v>
      </c>
      <c r="B6" s="5">
        <v>96</v>
      </c>
      <c r="C6" s="28">
        <v>0.20382165605095542</v>
      </c>
      <c r="D6" s="5"/>
      <c r="E6" s="5" t="s">
        <v>3</v>
      </c>
      <c r="F6" s="5">
        <v>96</v>
      </c>
      <c r="G6" s="29">
        <v>0.20382165605095542</v>
      </c>
      <c r="H6" s="5"/>
      <c r="I6" s="69" t="s">
        <v>177</v>
      </c>
      <c r="J6" s="80"/>
      <c r="K6" s="5"/>
      <c r="L6" s="5"/>
      <c r="M6" s="5"/>
      <c r="N6" s="5"/>
      <c r="O6" s="5"/>
      <c r="P6" s="24"/>
      <c r="R6" s="19">
        <v>2</v>
      </c>
      <c r="S6" s="6" t="s">
        <v>177</v>
      </c>
      <c r="T6" s="5" t="s">
        <v>52</v>
      </c>
      <c r="U6" s="42">
        <v>10</v>
      </c>
      <c r="V6" s="43" t="s">
        <v>176</v>
      </c>
      <c r="W6" s="5"/>
    </row>
    <row r="7" spans="1:23" ht="15">
      <c r="A7" s="19" t="s">
        <v>4</v>
      </c>
      <c r="B7" s="5">
        <v>119</v>
      </c>
      <c r="C7" s="28">
        <v>0.2526539278131635</v>
      </c>
      <c r="D7" s="5"/>
      <c r="E7" s="5" t="s">
        <v>4</v>
      </c>
      <c r="F7" s="5">
        <v>119</v>
      </c>
      <c r="G7" s="29">
        <v>0.2526539278131635</v>
      </c>
      <c r="H7" s="5"/>
      <c r="I7" s="69" t="s">
        <v>178</v>
      </c>
      <c r="J7" s="80"/>
      <c r="K7" s="5"/>
      <c r="L7" s="5"/>
      <c r="M7" s="5"/>
      <c r="N7" s="5"/>
      <c r="O7" s="5"/>
      <c r="P7" s="24"/>
      <c r="R7" s="19">
        <v>3</v>
      </c>
      <c r="S7" s="6" t="s">
        <v>178</v>
      </c>
      <c r="T7" s="5" t="s">
        <v>53</v>
      </c>
      <c r="U7" s="42">
        <v>10</v>
      </c>
      <c r="V7" s="43" t="s">
        <v>176</v>
      </c>
      <c r="W7" s="5"/>
    </row>
    <row r="8" spans="1:23" ht="15">
      <c r="A8" s="19" t="s">
        <v>5</v>
      </c>
      <c r="B8" s="5">
        <v>3</v>
      </c>
      <c r="C8" s="28">
        <v>0.006369426751592357</v>
      </c>
      <c r="D8" s="5"/>
      <c r="E8" s="5" t="s">
        <v>5</v>
      </c>
      <c r="F8" s="5">
        <v>3</v>
      </c>
      <c r="G8" s="29">
        <v>0.006369426751592357</v>
      </c>
      <c r="H8" s="5"/>
      <c r="I8" s="69" t="s">
        <v>179</v>
      </c>
      <c r="J8" s="80"/>
      <c r="K8" s="5"/>
      <c r="L8" s="5"/>
      <c r="M8" s="5"/>
      <c r="N8" s="5"/>
      <c r="O8" s="5"/>
      <c r="P8" s="24"/>
      <c r="R8" s="19">
        <v>4</v>
      </c>
      <c r="S8" s="6" t="s">
        <v>179</v>
      </c>
      <c r="T8" s="5" t="s">
        <v>54</v>
      </c>
      <c r="U8" s="42">
        <v>10</v>
      </c>
      <c r="V8" s="43" t="s">
        <v>176</v>
      </c>
      <c r="W8" s="5"/>
    </row>
    <row r="9" spans="1:23" ht="15">
      <c r="A9" s="19" t="s">
        <v>6</v>
      </c>
      <c r="B9" s="5">
        <v>5</v>
      </c>
      <c r="C9" s="28">
        <v>0.010615711252653927</v>
      </c>
      <c r="D9" s="5"/>
      <c r="E9" s="5" t="s">
        <v>6</v>
      </c>
      <c r="F9" s="5">
        <v>5</v>
      </c>
      <c r="G9" s="29">
        <v>0.010615711252653927</v>
      </c>
      <c r="H9" s="5"/>
      <c r="I9" s="69" t="s">
        <v>180</v>
      </c>
      <c r="J9" s="80"/>
      <c r="K9" s="5"/>
      <c r="L9" s="5"/>
      <c r="M9" s="5"/>
      <c r="N9" s="5"/>
      <c r="O9" s="5"/>
      <c r="P9" s="24"/>
      <c r="R9" s="19">
        <v>5</v>
      </c>
      <c r="S9" s="6" t="s">
        <v>180</v>
      </c>
      <c r="T9" s="5" t="s">
        <v>55</v>
      </c>
      <c r="U9" s="42">
        <v>10</v>
      </c>
      <c r="V9" s="43" t="s">
        <v>176</v>
      </c>
      <c r="W9" s="5"/>
    </row>
    <row r="10" spans="1:23" ht="15">
      <c r="A10" s="57" t="s">
        <v>108</v>
      </c>
      <c r="B10" s="5">
        <v>7</v>
      </c>
      <c r="C10" s="59">
        <v>0.014861995753715499</v>
      </c>
      <c r="E10" s="58" t="s">
        <v>108</v>
      </c>
      <c r="F10" s="5">
        <v>7</v>
      </c>
      <c r="G10" s="60">
        <v>0.014861995753715499</v>
      </c>
      <c r="H10" s="5"/>
      <c r="I10" s="69" t="s">
        <v>181</v>
      </c>
      <c r="J10" s="80"/>
      <c r="K10" s="5"/>
      <c r="L10" s="5"/>
      <c r="M10" s="5"/>
      <c r="N10" s="5"/>
      <c r="O10" s="5"/>
      <c r="P10" s="24"/>
      <c r="R10" s="19">
        <v>6</v>
      </c>
      <c r="S10" s="6" t="s">
        <v>181</v>
      </c>
      <c r="T10" s="5" t="s">
        <v>56</v>
      </c>
      <c r="U10" s="42">
        <v>10</v>
      </c>
      <c r="V10" s="43" t="s">
        <v>176</v>
      </c>
      <c r="W10" s="5"/>
    </row>
    <row r="11" spans="1:23" ht="15">
      <c r="A11" s="19" t="s">
        <v>7</v>
      </c>
      <c r="B11" s="5">
        <v>3</v>
      </c>
      <c r="C11" s="28">
        <v>0.006369426751592357</v>
      </c>
      <c r="D11" s="5"/>
      <c r="E11" s="5" t="s">
        <v>7</v>
      </c>
      <c r="F11" s="5">
        <v>3</v>
      </c>
      <c r="G11" s="29">
        <v>0.006369426751592357</v>
      </c>
      <c r="H11" s="5"/>
      <c r="I11" s="69" t="s">
        <v>182</v>
      </c>
      <c r="J11" s="80"/>
      <c r="K11" s="5"/>
      <c r="L11" s="5"/>
      <c r="M11" s="5"/>
      <c r="N11" s="5"/>
      <c r="O11" s="5"/>
      <c r="P11" s="24"/>
      <c r="R11" s="19">
        <v>7</v>
      </c>
      <c r="S11" s="6" t="s">
        <v>182</v>
      </c>
      <c r="T11" s="5" t="s">
        <v>57</v>
      </c>
      <c r="U11" s="42">
        <v>11</v>
      </c>
      <c r="V11" s="43" t="s">
        <v>183</v>
      </c>
      <c r="W11" s="5"/>
    </row>
    <row r="12" spans="1:23" ht="15">
      <c r="A12" s="19" t="s">
        <v>8</v>
      </c>
      <c r="B12" s="5">
        <v>5</v>
      </c>
      <c r="C12" s="28">
        <v>0.010615711252653927</v>
      </c>
      <c r="D12" s="5"/>
      <c r="E12" s="5" t="s">
        <v>8</v>
      </c>
      <c r="F12" s="5">
        <v>5</v>
      </c>
      <c r="G12" s="29">
        <v>0.010615711252653927</v>
      </c>
      <c r="H12" s="5"/>
      <c r="I12" s="69" t="s">
        <v>184</v>
      </c>
      <c r="J12" s="80"/>
      <c r="K12" s="5"/>
      <c r="L12" s="5"/>
      <c r="M12" s="5"/>
      <c r="N12" s="5"/>
      <c r="O12" s="5"/>
      <c r="P12" s="24"/>
      <c r="R12" s="19">
        <v>8</v>
      </c>
      <c r="S12" s="6" t="s">
        <v>184</v>
      </c>
      <c r="T12" s="5" t="s">
        <v>58</v>
      </c>
      <c r="U12" s="42">
        <v>11</v>
      </c>
      <c r="V12" s="43" t="s">
        <v>183</v>
      </c>
      <c r="W12" s="5"/>
    </row>
    <row r="13" spans="1:23" ht="15">
      <c r="A13" s="19" t="s">
        <v>9</v>
      </c>
      <c r="B13" s="5">
        <v>11</v>
      </c>
      <c r="C13" s="28">
        <v>0.02335456475583864</v>
      </c>
      <c r="D13" s="5"/>
      <c r="E13" s="5" t="s">
        <v>9</v>
      </c>
      <c r="F13" s="5">
        <v>11</v>
      </c>
      <c r="G13" s="29">
        <v>0.02335456475583864</v>
      </c>
      <c r="H13" s="5"/>
      <c r="I13" s="69" t="s">
        <v>185</v>
      </c>
      <c r="J13" s="80"/>
      <c r="K13" s="5"/>
      <c r="L13" s="5"/>
      <c r="M13" s="5"/>
      <c r="N13" s="5"/>
      <c r="O13" s="5"/>
      <c r="P13" s="24"/>
      <c r="R13" s="19">
        <v>9</v>
      </c>
      <c r="S13" s="6" t="s">
        <v>185</v>
      </c>
      <c r="T13" s="5" t="s">
        <v>59</v>
      </c>
      <c r="U13" s="42">
        <v>11</v>
      </c>
      <c r="V13" s="43" t="s">
        <v>183</v>
      </c>
      <c r="W13" s="5"/>
    </row>
    <row r="14" spans="1:23" ht="15">
      <c r="A14" s="19" t="s">
        <v>10</v>
      </c>
      <c r="B14" s="5">
        <v>23</v>
      </c>
      <c r="C14" s="28">
        <v>0.04883227176220807</v>
      </c>
      <c r="D14" s="5"/>
      <c r="E14" s="5" t="s">
        <v>10</v>
      </c>
      <c r="F14" s="5">
        <v>23</v>
      </c>
      <c r="G14" s="29">
        <v>0.04883227176220807</v>
      </c>
      <c r="H14" s="5"/>
      <c r="I14" s="69" t="s">
        <v>186</v>
      </c>
      <c r="J14" s="80"/>
      <c r="K14" s="5"/>
      <c r="L14" s="5"/>
      <c r="M14" s="5"/>
      <c r="N14" s="5"/>
      <c r="O14" s="5"/>
      <c r="P14" s="24"/>
      <c r="R14" s="19">
        <v>10</v>
      </c>
      <c r="S14" s="6" t="s">
        <v>186</v>
      </c>
      <c r="T14" s="5" t="s">
        <v>60</v>
      </c>
      <c r="U14" s="42">
        <v>11</v>
      </c>
      <c r="V14" s="43" t="s">
        <v>183</v>
      </c>
      <c r="W14" s="5"/>
    </row>
    <row r="15" spans="1:23" ht="30">
      <c r="A15" s="61" t="s">
        <v>110</v>
      </c>
      <c r="B15" s="5">
        <v>77</v>
      </c>
      <c r="C15" s="28">
        <v>0.16348195329087048</v>
      </c>
      <c r="D15" s="5"/>
      <c r="E15" s="5" t="s">
        <v>11</v>
      </c>
      <c r="F15" s="5">
        <v>77</v>
      </c>
      <c r="G15" s="29">
        <v>0.16348195329087048</v>
      </c>
      <c r="H15" s="5"/>
      <c r="I15" s="69" t="s">
        <v>187</v>
      </c>
      <c r="J15" s="80"/>
      <c r="K15" s="5"/>
      <c r="L15" s="5"/>
      <c r="M15" s="5"/>
      <c r="N15" s="5"/>
      <c r="O15" s="5"/>
      <c r="P15" s="24"/>
      <c r="R15" s="19">
        <v>11</v>
      </c>
      <c r="S15" s="6" t="s">
        <v>187</v>
      </c>
      <c r="T15" s="5" t="s">
        <v>61</v>
      </c>
      <c r="U15" s="42">
        <v>11</v>
      </c>
      <c r="V15" s="43" t="s">
        <v>183</v>
      </c>
      <c r="W15" s="5"/>
    </row>
    <row r="16" spans="1:23" ht="15">
      <c r="A16" s="19" t="s">
        <v>12</v>
      </c>
      <c r="B16" s="5">
        <v>4</v>
      </c>
      <c r="C16" s="28">
        <v>0.008492569002123142</v>
      </c>
      <c r="D16" s="5"/>
      <c r="E16" s="5" t="s">
        <v>12</v>
      </c>
      <c r="F16" s="5">
        <v>4</v>
      </c>
      <c r="G16" s="29">
        <v>0.008492569002123142</v>
      </c>
      <c r="H16" s="5"/>
      <c r="I16" s="69" t="s">
        <v>188</v>
      </c>
      <c r="J16" s="80"/>
      <c r="K16" s="5"/>
      <c r="L16" s="5"/>
      <c r="M16" s="5"/>
      <c r="N16" s="5"/>
      <c r="O16" s="5"/>
      <c r="P16" s="24"/>
      <c r="R16" s="19">
        <v>12</v>
      </c>
      <c r="S16" s="6" t="s">
        <v>188</v>
      </c>
      <c r="T16" s="5" t="s">
        <v>62</v>
      </c>
      <c r="U16" s="42">
        <v>11</v>
      </c>
      <c r="V16" s="43" t="s">
        <v>183</v>
      </c>
      <c r="W16" s="5"/>
    </row>
    <row r="17" spans="1:23" ht="15">
      <c r="A17" s="19" t="s">
        <v>48</v>
      </c>
      <c r="B17" s="5">
        <v>39</v>
      </c>
      <c r="C17" s="28">
        <v>0.08280254777070063</v>
      </c>
      <c r="D17" s="5"/>
      <c r="E17" s="5" t="s">
        <v>48</v>
      </c>
      <c r="F17" s="5">
        <v>39</v>
      </c>
      <c r="G17" s="29">
        <v>0.08280254777070063</v>
      </c>
      <c r="H17" s="5"/>
      <c r="I17" s="23"/>
      <c r="J17" s="5"/>
      <c r="K17" s="5"/>
      <c r="L17" s="5"/>
      <c r="M17" s="5"/>
      <c r="N17" s="5"/>
      <c r="O17" s="5"/>
      <c r="P17" s="24"/>
      <c r="R17" s="19"/>
      <c r="S17" s="6"/>
      <c r="T17" s="5"/>
      <c r="U17" s="5"/>
      <c r="V17" s="39"/>
      <c r="W17" s="5"/>
    </row>
    <row r="18" spans="1:23" ht="45">
      <c r="A18" s="61" t="s">
        <v>109</v>
      </c>
      <c r="B18" s="5">
        <v>12</v>
      </c>
      <c r="C18" s="28">
        <v>0.025477707006369428</v>
      </c>
      <c r="D18" s="5"/>
      <c r="E18" s="5" t="s">
        <v>49</v>
      </c>
      <c r="F18" s="5">
        <v>12</v>
      </c>
      <c r="G18" s="29">
        <v>0.025477707006369428</v>
      </c>
      <c r="H18" s="5"/>
      <c r="I18" s="19" t="s">
        <v>28</v>
      </c>
      <c r="J18" s="85" t="s">
        <v>128</v>
      </c>
      <c r="K18" s="48" t="s">
        <v>123</v>
      </c>
      <c r="L18" s="5"/>
      <c r="M18" s="5"/>
      <c r="N18" s="5"/>
      <c r="O18" s="5"/>
      <c r="P18" s="24"/>
      <c r="R18" s="23" t="s">
        <v>189</v>
      </c>
      <c r="S18" s="5"/>
      <c r="T18" s="5"/>
      <c r="U18" s="5"/>
      <c r="V18" s="24"/>
      <c r="W18" s="5"/>
    </row>
    <row r="19" spans="1:23" ht="15">
      <c r="A19" s="19" t="s">
        <v>13</v>
      </c>
      <c r="B19" s="5">
        <v>67</v>
      </c>
      <c r="C19" s="28">
        <v>0.14225053078556263</v>
      </c>
      <c r="D19" s="5"/>
      <c r="E19" s="5" t="s">
        <v>13</v>
      </c>
      <c r="F19" s="5">
        <v>67</v>
      </c>
      <c r="G19" s="29">
        <v>0.14225053078556263</v>
      </c>
      <c r="H19" s="5"/>
      <c r="I19" s="69" t="s">
        <v>175</v>
      </c>
      <c r="J19" s="5">
        <v>298</v>
      </c>
      <c r="K19" s="17">
        <v>6.123996039168226</v>
      </c>
      <c r="L19" s="5"/>
      <c r="M19" s="5"/>
      <c r="N19" s="5"/>
      <c r="O19" s="5"/>
      <c r="P19" s="24"/>
      <c r="R19" s="23" t="s">
        <v>175</v>
      </c>
      <c r="S19" s="5"/>
      <c r="T19" s="5"/>
      <c r="U19" s="5"/>
      <c r="V19" s="24"/>
      <c r="W19" s="5"/>
    </row>
    <row r="20" spans="1:23" ht="15.75" thickBot="1">
      <c r="A20" s="30" t="s">
        <v>0</v>
      </c>
      <c r="B20" s="7">
        <v>471</v>
      </c>
      <c r="C20" s="31">
        <v>1</v>
      </c>
      <c r="D20" s="7"/>
      <c r="E20" s="32" t="s">
        <v>0</v>
      </c>
      <c r="F20" s="7">
        <v>471</v>
      </c>
      <c r="G20" s="33">
        <v>1</v>
      </c>
      <c r="H20" s="5"/>
      <c r="I20" s="69" t="s">
        <v>177</v>
      </c>
      <c r="J20" s="5"/>
      <c r="K20" s="5"/>
      <c r="L20" s="5"/>
      <c r="M20" s="5"/>
      <c r="N20" s="5"/>
      <c r="O20" s="5"/>
      <c r="P20" s="24"/>
      <c r="R20" s="44" t="s">
        <v>174</v>
      </c>
      <c r="S20" s="5"/>
      <c r="T20" s="5"/>
      <c r="U20" s="5"/>
      <c r="V20" s="24"/>
      <c r="W20" s="5"/>
    </row>
    <row r="21" spans="8:23" ht="15.75" thickBot="1">
      <c r="H21" s="5"/>
      <c r="I21" s="69" t="s">
        <v>178</v>
      </c>
      <c r="J21" s="5"/>
      <c r="K21" s="5"/>
      <c r="L21" s="5"/>
      <c r="M21" s="5"/>
      <c r="N21" s="5"/>
      <c r="O21" s="5"/>
      <c r="P21" s="24"/>
      <c r="R21" s="45" t="s">
        <v>190</v>
      </c>
      <c r="S21" s="7"/>
      <c r="T21" s="7"/>
      <c r="U21" s="7"/>
      <c r="V21" s="20"/>
      <c r="W21" s="5"/>
    </row>
    <row r="22" spans="6:23" ht="15">
      <c r="F22" s="5"/>
      <c r="H22" s="5"/>
      <c r="I22" s="69" t="s">
        <v>179</v>
      </c>
      <c r="J22" s="5"/>
      <c r="K22" s="5"/>
      <c r="L22" s="5"/>
      <c r="M22" s="5"/>
      <c r="N22" s="5"/>
      <c r="O22" s="5"/>
      <c r="P22" s="24"/>
      <c r="R22" s="5"/>
      <c r="S22" s="5"/>
      <c r="T22" s="5"/>
      <c r="U22" s="5"/>
      <c r="V22" s="5"/>
      <c r="W22" s="5"/>
    </row>
    <row r="23" spans="8:23" ht="15">
      <c r="H23" s="5"/>
      <c r="I23" s="69" t="s">
        <v>180</v>
      </c>
      <c r="J23" s="5"/>
      <c r="K23" s="5"/>
      <c r="L23" s="5"/>
      <c r="M23" s="5"/>
      <c r="N23" s="5"/>
      <c r="O23" s="5"/>
      <c r="P23" s="24"/>
      <c r="R23" s="5"/>
      <c r="S23" s="5"/>
      <c r="T23" s="5"/>
      <c r="U23" s="5"/>
      <c r="V23" s="6"/>
      <c r="W23" s="5"/>
    </row>
    <row r="24" spans="8:23" ht="15">
      <c r="H24" s="5"/>
      <c r="I24" s="69" t="s">
        <v>181</v>
      </c>
      <c r="J24" s="5"/>
      <c r="K24" s="5"/>
      <c r="L24" s="5"/>
      <c r="M24" s="5"/>
      <c r="N24" s="5"/>
      <c r="O24" s="5"/>
      <c r="P24" s="24"/>
      <c r="Q24" s="5"/>
      <c r="R24" s="5" t="s">
        <v>121</v>
      </c>
      <c r="S24" s="6"/>
      <c r="T24" s="5"/>
      <c r="V24" s="5"/>
      <c r="W24" s="5"/>
    </row>
    <row r="25" spans="8:23" ht="15">
      <c r="H25" s="5"/>
      <c r="I25" s="69" t="s">
        <v>182</v>
      </c>
      <c r="J25" s="5"/>
      <c r="K25" s="5"/>
      <c r="L25" s="5"/>
      <c r="M25" s="5"/>
      <c r="N25" s="5"/>
      <c r="O25" s="5"/>
      <c r="P25" s="24"/>
      <c r="Q25" s="5"/>
      <c r="S25" s="6"/>
      <c r="T25" s="5"/>
      <c r="U25" s="72">
        <v>40445</v>
      </c>
      <c r="V25" s="5"/>
      <c r="W25" s="5" t="s">
        <v>191</v>
      </c>
    </row>
    <row r="26" spans="8:23" ht="15">
      <c r="H26" s="5"/>
      <c r="I26" s="69" t="s">
        <v>184</v>
      </c>
      <c r="J26" s="5"/>
      <c r="K26" s="5"/>
      <c r="L26" s="5"/>
      <c r="M26" s="5"/>
      <c r="N26" s="5"/>
      <c r="O26" s="5"/>
      <c r="P26" s="24"/>
      <c r="Q26" s="5"/>
      <c r="S26" s="6"/>
      <c r="T26" s="5"/>
      <c r="V26" s="5"/>
      <c r="W26" s="5"/>
    </row>
    <row r="27" spans="8:23" ht="15">
      <c r="H27" s="5"/>
      <c r="I27" s="69" t="s">
        <v>185</v>
      </c>
      <c r="J27" s="5"/>
      <c r="K27" s="5"/>
      <c r="L27" s="5"/>
      <c r="M27" s="5"/>
      <c r="N27" s="5"/>
      <c r="O27" s="5"/>
      <c r="P27" s="24"/>
      <c r="Q27" s="5"/>
      <c r="R27" s="5" t="s">
        <v>192</v>
      </c>
      <c r="S27" s="6"/>
      <c r="T27" s="5"/>
      <c r="V27" s="5"/>
      <c r="W27" s="5"/>
    </row>
    <row r="28" spans="8:23" ht="15">
      <c r="H28" s="5"/>
      <c r="I28" s="69" t="s">
        <v>186</v>
      </c>
      <c r="J28" s="5"/>
      <c r="K28" s="5"/>
      <c r="L28" s="5"/>
      <c r="M28" s="5"/>
      <c r="N28" s="5"/>
      <c r="O28" s="5"/>
      <c r="P28" s="24"/>
      <c r="Q28" s="5"/>
      <c r="R28" s="5"/>
      <c r="S28" s="6"/>
      <c r="T28" s="5"/>
      <c r="V28" s="5"/>
      <c r="W28" s="5"/>
    </row>
    <row r="29" spans="8:23" ht="15">
      <c r="H29" s="5"/>
      <c r="I29" s="69" t="s">
        <v>187</v>
      </c>
      <c r="J29" s="5"/>
      <c r="K29" s="5"/>
      <c r="L29" s="5"/>
      <c r="M29" s="5"/>
      <c r="N29" s="5"/>
      <c r="O29" s="5"/>
      <c r="P29" s="24"/>
      <c r="Q29" s="5"/>
      <c r="R29" s="157" t="s">
        <v>135</v>
      </c>
      <c r="S29" s="158"/>
      <c r="T29" s="158"/>
      <c r="U29" s="158"/>
      <c r="V29" s="158"/>
      <c r="W29" s="158"/>
    </row>
    <row r="30" spans="8:23" ht="15.75" thickBot="1">
      <c r="H30" s="5"/>
      <c r="I30" s="70" t="s">
        <v>188</v>
      </c>
      <c r="J30" s="7"/>
      <c r="K30" s="7"/>
      <c r="L30" s="7"/>
      <c r="M30" s="7"/>
      <c r="N30" s="7"/>
      <c r="O30" s="7"/>
      <c r="P30" s="20"/>
      <c r="Q30" s="5"/>
      <c r="R30" s="5"/>
      <c r="S30" s="6"/>
      <c r="T30" s="5"/>
      <c r="V30" s="5"/>
      <c r="W30" s="5"/>
    </row>
    <row r="31" spans="8:23" ht="15">
      <c r="H31" s="5"/>
      <c r="K31" s="5"/>
      <c r="L31" s="5"/>
      <c r="M31" s="5"/>
      <c r="N31" s="5"/>
      <c r="O31" s="5"/>
      <c r="P31" s="5"/>
      <c r="Q31" s="5"/>
      <c r="R31" s="83" t="s">
        <v>127</v>
      </c>
      <c r="S31" s="6"/>
      <c r="U31" s="5"/>
      <c r="V31" s="5"/>
      <c r="W31" s="5"/>
    </row>
    <row r="32" ht="15.75" thickBot="1"/>
    <row r="33" spans="1:18" ht="23.25">
      <c r="A33" s="25"/>
      <c r="B33" s="26"/>
      <c r="C33" s="26"/>
      <c r="D33" s="26"/>
      <c r="E33" s="26"/>
      <c r="F33" s="37" t="s">
        <v>35</v>
      </c>
      <c r="G33" s="26"/>
      <c r="H33" s="26"/>
      <c r="I33" s="26"/>
      <c r="J33" s="26"/>
      <c r="K33" s="26"/>
      <c r="L33" s="26"/>
      <c r="M33" s="38"/>
      <c r="N33" s="5"/>
      <c r="O33" s="5"/>
      <c r="R33" s="150" t="s">
        <v>193</v>
      </c>
    </row>
    <row r="34" spans="1:18" ht="15">
      <c r="A34" s="19"/>
      <c r="B34" s="5"/>
      <c r="C34" s="5"/>
      <c r="D34" s="5"/>
      <c r="E34" s="5"/>
      <c r="F34" s="5"/>
      <c r="G34" s="5"/>
      <c r="H34" s="5"/>
      <c r="I34" s="5"/>
      <c r="J34" s="5"/>
      <c r="K34" s="5"/>
      <c r="L34" s="5"/>
      <c r="M34" s="24"/>
      <c r="N34" s="5"/>
      <c r="O34" s="5"/>
      <c r="R34" s="149"/>
    </row>
    <row r="35" spans="1:15" ht="15">
      <c r="A35" s="19" t="s">
        <v>28</v>
      </c>
      <c r="B35" s="6" t="s">
        <v>51</v>
      </c>
      <c r="C35" s="6" t="s">
        <v>52</v>
      </c>
      <c r="D35" s="6" t="s">
        <v>53</v>
      </c>
      <c r="E35" s="6" t="s">
        <v>54</v>
      </c>
      <c r="F35" s="6" t="s">
        <v>55</v>
      </c>
      <c r="G35" s="6" t="s">
        <v>56</v>
      </c>
      <c r="H35" s="6" t="s">
        <v>57</v>
      </c>
      <c r="I35" s="6" t="s">
        <v>58</v>
      </c>
      <c r="J35" s="6" t="s">
        <v>59</v>
      </c>
      <c r="K35" s="6" t="s">
        <v>60</v>
      </c>
      <c r="L35" s="6" t="s">
        <v>61</v>
      </c>
      <c r="M35" s="39" t="s">
        <v>62</v>
      </c>
      <c r="N35" s="6"/>
      <c r="O35" s="5"/>
    </row>
    <row r="36" spans="1:18" ht="15">
      <c r="A36" s="19" t="s">
        <v>31</v>
      </c>
      <c r="B36" s="17">
        <v>188.95</v>
      </c>
      <c r="C36" s="5"/>
      <c r="D36" s="5"/>
      <c r="E36" s="5"/>
      <c r="F36" s="5"/>
      <c r="G36" s="5"/>
      <c r="H36" s="5"/>
      <c r="I36" s="5"/>
      <c r="J36" s="5"/>
      <c r="K36" s="5"/>
      <c r="L36" s="5"/>
      <c r="M36" s="24"/>
      <c r="N36" s="5"/>
      <c r="O36" s="5"/>
      <c r="R36" t="s">
        <v>129</v>
      </c>
    </row>
    <row r="37" spans="1:15" ht="15">
      <c r="A37" s="19" t="s">
        <v>30</v>
      </c>
      <c r="B37" s="17">
        <v>137.7</v>
      </c>
      <c r="C37" s="5"/>
      <c r="D37" s="5"/>
      <c r="E37" s="5"/>
      <c r="F37" s="5"/>
      <c r="G37" s="5"/>
      <c r="H37" s="5"/>
      <c r="I37" s="5"/>
      <c r="J37" s="5"/>
      <c r="K37" s="5"/>
      <c r="L37" s="5"/>
      <c r="M37" s="24"/>
      <c r="N37" s="5"/>
      <c r="O37" s="5"/>
    </row>
    <row r="38" spans="1:18" ht="15">
      <c r="A38" s="19" t="s">
        <v>29</v>
      </c>
      <c r="B38" s="17">
        <v>9</v>
      </c>
      <c r="C38" s="5"/>
      <c r="D38" s="5"/>
      <c r="E38" s="5"/>
      <c r="F38" s="5"/>
      <c r="G38" s="5"/>
      <c r="H38" s="5"/>
      <c r="I38" s="5"/>
      <c r="J38" s="5"/>
      <c r="K38" s="5"/>
      <c r="L38" s="5"/>
      <c r="M38" s="24"/>
      <c r="N38" s="5"/>
      <c r="O38" s="5"/>
      <c r="R38" t="s">
        <v>130</v>
      </c>
    </row>
    <row r="39" spans="1:18" ht="15">
      <c r="A39" s="19" t="s">
        <v>32</v>
      </c>
      <c r="B39" s="17">
        <v>204.69</v>
      </c>
      <c r="C39" s="17"/>
      <c r="D39" s="17"/>
      <c r="E39" s="17"/>
      <c r="F39" s="17"/>
      <c r="G39" s="17"/>
      <c r="H39" s="17"/>
      <c r="I39" s="17"/>
      <c r="J39" s="17"/>
      <c r="K39" s="17"/>
      <c r="L39" s="17"/>
      <c r="M39" s="53"/>
      <c r="N39" s="5"/>
      <c r="O39" s="5"/>
      <c r="R39" s="84"/>
    </row>
    <row r="40" spans="1:18" ht="15">
      <c r="A40" s="19" t="s">
        <v>33</v>
      </c>
      <c r="B40" s="16">
        <v>0.5629375837926411</v>
      </c>
      <c r="C40" s="16"/>
      <c r="D40" s="16"/>
      <c r="E40" s="16"/>
      <c r="F40" s="16"/>
      <c r="G40" s="16"/>
      <c r="H40" s="16"/>
      <c r="I40" s="16"/>
      <c r="J40" s="16"/>
      <c r="K40" s="16"/>
      <c r="L40" s="16"/>
      <c r="M40" s="54"/>
      <c r="N40" s="16"/>
      <c r="O40" s="5"/>
      <c r="R40" s="72"/>
    </row>
    <row r="41" spans="1:15" ht="15.75" thickBot="1">
      <c r="A41" s="4" t="s">
        <v>34</v>
      </c>
      <c r="B41" s="55">
        <v>335.65</v>
      </c>
      <c r="C41" s="55"/>
      <c r="D41" s="55"/>
      <c r="E41" s="55"/>
      <c r="F41" s="55"/>
      <c r="G41" s="55"/>
      <c r="H41" s="55"/>
      <c r="I41" s="55"/>
      <c r="J41" s="55"/>
      <c r="K41" s="55"/>
      <c r="L41" s="55"/>
      <c r="M41" s="56"/>
      <c r="N41" s="17"/>
      <c r="O41" s="5"/>
    </row>
    <row r="42" spans="14:15" ht="15">
      <c r="N42" s="17"/>
      <c r="O42" s="5"/>
    </row>
    <row r="45" ht="15.75" thickBot="1"/>
    <row r="46" spans="1:13" ht="23.25">
      <c r="A46" s="191" t="s">
        <v>36</v>
      </c>
      <c r="B46" s="192"/>
      <c r="C46" s="156"/>
      <c r="E46" s="186" t="s">
        <v>88</v>
      </c>
      <c r="F46" s="187"/>
      <c r="G46" s="188"/>
      <c r="J46" s="191" t="s">
        <v>124</v>
      </c>
      <c r="K46" s="192"/>
      <c r="L46" s="192"/>
      <c r="M46" s="195"/>
    </row>
    <row r="47" spans="1:13" ht="45">
      <c r="A47" s="81" t="s">
        <v>18</v>
      </c>
      <c r="B47" s="78" t="s">
        <v>19</v>
      </c>
      <c r="C47" s="82" t="s">
        <v>37</v>
      </c>
      <c r="E47" s="8" t="s">
        <v>18</v>
      </c>
      <c r="F47" s="1" t="s">
        <v>19</v>
      </c>
      <c r="G47" s="9" t="s">
        <v>37</v>
      </c>
      <c r="J47" s="79"/>
      <c r="K47" s="78" t="s">
        <v>19</v>
      </c>
      <c r="L47" s="78" t="s">
        <v>76</v>
      </c>
      <c r="M47" s="24"/>
    </row>
    <row r="48" spans="1:13" ht="15">
      <c r="A48" s="10">
        <v>0</v>
      </c>
      <c r="B48" s="11" t="s">
        <v>20</v>
      </c>
      <c r="C48" s="3">
        <v>1</v>
      </c>
      <c r="E48" s="10">
        <v>0</v>
      </c>
      <c r="F48" s="13">
        <v>0</v>
      </c>
      <c r="G48" s="3">
        <v>16</v>
      </c>
      <c r="J48" s="10"/>
      <c r="K48" s="13" t="s">
        <v>194</v>
      </c>
      <c r="L48" s="13">
        <v>34</v>
      </c>
      <c r="M48" s="24"/>
    </row>
    <row r="49" spans="1:13" ht="15">
      <c r="A49" s="10">
        <v>1</v>
      </c>
      <c r="B49" s="12" t="s">
        <v>21</v>
      </c>
      <c r="C49" s="3">
        <v>0</v>
      </c>
      <c r="E49" s="10">
        <v>1</v>
      </c>
      <c r="F49" s="11" t="s">
        <v>89</v>
      </c>
      <c r="G49" s="3">
        <v>9</v>
      </c>
      <c r="J49" s="10"/>
      <c r="K49" s="13" t="s">
        <v>195</v>
      </c>
      <c r="L49" s="13">
        <v>22</v>
      </c>
      <c r="M49" s="24"/>
    </row>
    <row r="50" spans="1:13" ht="15">
      <c r="A50" s="10">
        <v>2</v>
      </c>
      <c r="B50" s="12" t="s">
        <v>22</v>
      </c>
      <c r="C50" s="3">
        <v>4</v>
      </c>
      <c r="E50" s="10">
        <v>2</v>
      </c>
      <c r="F50" s="11" t="s">
        <v>90</v>
      </c>
      <c r="G50" s="3">
        <v>4</v>
      </c>
      <c r="J50" s="10"/>
      <c r="K50" s="13" t="s">
        <v>196</v>
      </c>
      <c r="L50" s="13">
        <v>23</v>
      </c>
      <c r="M50" s="24"/>
    </row>
    <row r="51" spans="1:13" ht="15">
      <c r="A51" s="10">
        <v>3</v>
      </c>
      <c r="B51" s="13" t="s">
        <v>23</v>
      </c>
      <c r="C51" s="3">
        <v>11</v>
      </c>
      <c r="E51" s="10">
        <v>3</v>
      </c>
      <c r="F51" s="13" t="s">
        <v>91</v>
      </c>
      <c r="G51" s="3">
        <v>1</v>
      </c>
      <c r="J51" s="10"/>
      <c r="K51" s="13" t="s">
        <v>197</v>
      </c>
      <c r="L51" s="13">
        <v>22</v>
      </c>
      <c r="M51" s="24"/>
    </row>
    <row r="52" spans="1:13" ht="15">
      <c r="A52" s="10">
        <v>4</v>
      </c>
      <c r="B52" s="12" t="s">
        <v>24</v>
      </c>
      <c r="C52" s="3">
        <v>7</v>
      </c>
      <c r="E52" s="10">
        <v>4</v>
      </c>
      <c r="F52" s="13" t="s">
        <v>92</v>
      </c>
      <c r="G52" s="3">
        <v>1</v>
      </c>
      <c r="J52" s="10"/>
      <c r="K52" s="13" t="s">
        <v>198</v>
      </c>
      <c r="L52" s="13">
        <v>15</v>
      </c>
      <c r="M52" s="24"/>
    </row>
    <row r="53" spans="1:13" ht="15">
      <c r="A53" s="10">
        <v>5</v>
      </c>
      <c r="B53" s="12" t="s">
        <v>25</v>
      </c>
      <c r="C53" s="3">
        <v>5</v>
      </c>
      <c r="E53" s="10">
        <v>5</v>
      </c>
      <c r="F53" s="13" t="s">
        <v>93</v>
      </c>
      <c r="G53" s="3">
        <v>0</v>
      </c>
      <c r="J53" s="10"/>
      <c r="K53" s="13" t="s">
        <v>199</v>
      </c>
      <c r="L53" s="13">
        <v>27</v>
      </c>
      <c r="M53" s="24"/>
    </row>
    <row r="54" spans="1:13" ht="15">
      <c r="A54" s="10">
        <v>6</v>
      </c>
      <c r="B54" s="12" t="s">
        <v>26</v>
      </c>
      <c r="C54" s="3">
        <v>3</v>
      </c>
      <c r="E54" s="10">
        <v>6</v>
      </c>
      <c r="F54" s="13" t="s">
        <v>94</v>
      </c>
      <c r="G54" s="3">
        <v>1</v>
      </c>
      <c r="J54" s="10"/>
      <c r="K54" s="13" t="s">
        <v>200</v>
      </c>
      <c r="L54" s="13">
        <v>14</v>
      </c>
      <c r="M54" s="24"/>
    </row>
    <row r="55" spans="1:13" ht="15">
      <c r="A55" s="10">
        <v>7</v>
      </c>
      <c r="B55" s="12" t="s">
        <v>27</v>
      </c>
      <c r="C55" s="3">
        <v>1</v>
      </c>
      <c r="E55" s="10">
        <v>7</v>
      </c>
      <c r="F55" s="13" t="s">
        <v>95</v>
      </c>
      <c r="G55" s="3">
        <v>0</v>
      </c>
      <c r="J55" s="10"/>
      <c r="K55" s="13" t="s">
        <v>201</v>
      </c>
      <c r="L55" s="13">
        <v>10</v>
      </c>
      <c r="M55" s="24"/>
    </row>
    <row r="56" spans="1:13" ht="15.75" thickBot="1">
      <c r="A56" s="10">
        <v>8</v>
      </c>
      <c r="B56" s="13" t="s">
        <v>126</v>
      </c>
      <c r="C56" s="3">
        <v>0</v>
      </c>
      <c r="E56" s="4"/>
      <c r="F56" s="7"/>
      <c r="G56" s="21">
        <v>32</v>
      </c>
      <c r="J56" s="19"/>
      <c r="K56" s="13" t="s">
        <v>202</v>
      </c>
      <c r="L56" s="13">
        <v>9</v>
      </c>
      <c r="M56" s="24"/>
    </row>
    <row r="57" spans="1:13" ht="15.75" thickBot="1">
      <c r="A57" s="4"/>
      <c r="B57" s="7"/>
      <c r="C57" s="21">
        <v>32</v>
      </c>
      <c r="J57" s="19"/>
      <c r="K57" s="13" t="s">
        <v>203</v>
      </c>
      <c r="L57" s="13">
        <v>6</v>
      </c>
      <c r="M57" s="24"/>
    </row>
    <row r="58" spans="10:13" ht="15">
      <c r="J58" s="19"/>
      <c r="K58" s="13" t="s">
        <v>204</v>
      </c>
      <c r="L58" s="13">
        <v>20</v>
      </c>
      <c r="M58" s="24"/>
    </row>
    <row r="59" spans="10:13" ht="15.75" thickBot="1">
      <c r="J59" s="4"/>
      <c r="K59" s="162" t="s">
        <v>0</v>
      </c>
      <c r="L59" s="163">
        <v>202</v>
      </c>
      <c r="M59" s="20"/>
    </row>
    <row r="60" spans="1:7" ht="21">
      <c r="A60" s="183" t="s">
        <v>63</v>
      </c>
      <c r="B60" s="189"/>
      <c r="C60" s="189"/>
      <c r="D60" s="189"/>
      <c r="E60" s="189"/>
      <c r="F60" s="189"/>
      <c r="G60" s="190"/>
    </row>
    <row r="61" spans="1:7" ht="15">
      <c r="A61" s="19"/>
      <c r="B61" s="5"/>
      <c r="C61" s="5"/>
      <c r="D61" s="5"/>
      <c r="E61" s="5"/>
      <c r="F61" s="5"/>
      <c r="G61" s="24"/>
    </row>
    <row r="62" spans="1:7" ht="15.75" thickBot="1">
      <c r="A62" s="19" t="s">
        <v>17</v>
      </c>
      <c r="B62" s="5"/>
      <c r="C62" s="5"/>
      <c r="D62" s="5"/>
      <c r="E62" s="5" t="s">
        <v>16</v>
      </c>
      <c r="F62" s="5"/>
      <c r="G62" s="24"/>
    </row>
    <row r="63" spans="1:14" ht="23.25">
      <c r="A63" s="19" t="s">
        <v>75</v>
      </c>
      <c r="B63" s="18" t="s">
        <v>76</v>
      </c>
      <c r="C63" s="27" t="s">
        <v>174</v>
      </c>
      <c r="D63" s="5"/>
      <c r="E63" s="5" t="s">
        <v>75</v>
      </c>
      <c r="F63" s="18" t="s">
        <v>76</v>
      </c>
      <c r="G63" s="3" t="s">
        <v>16</v>
      </c>
      <c r="I63" s="191" t="s">
        <v>132</v>
      </c>
      <c r="J63" s="185"/>
      <c r="K63" s="185"/>
      <c r="L63" s="185"/>
      <c r="M63" s="185"/>
      <c r="N63" s="195"/>
    </row>
    <row r="64" spans="1:14" ht="15">
      <c r="A64" s="19" t="s">
        <v>81</v>
      </c>
      <c r="B64" s="5">
        <v>169</v>
      </c>
      <c r="C64" s="28">
        <v>0.35881104033970274</v>
      </c>
      <c r="D64" s="5"/>
      <c r="E64" s="5" t="s">
        <v>81</v>
      </c>
      <c r="F64" s="5">
        <v>169</v>
      </c>
      <c r="G64" s="29">
        <v>0.35881104033970274</v>
      </c>
      <c r="I64" s="19"/>
      <c r="J64" s="86"/>
      <c r="K64" s="78" t="s">
        <v>19</v>
      </c>
      <c r="L64" s="78" t="s">
        <v>76</v>
      </c>
      <c r="M64" s="5"/>
      <c r="N64" s="24"/>
    </row>
    <row r="65" spans="1:14" ht="15">
      <c r="A65" s="5" t="s">
        <v>84</v>
      </c>
      <c r="B65" s="5">
        <v>44</v>
      </c>
      <c r="C65" s="28">
        <v>0.09341825902335456</v>
      </c>
      <c r="D65" s="5"/>
      <c r="E65" s="5" t="s">
        <v>84</v>
      </c>
      <c r="F65" s="5">
        <v>44</v>
      </c>
      <c r="G65" s="29">
        <v>0.09341825902335456</v>
      </c>
      <c r="I65" s="19"/>
      <c r="J65" s="12"/>
      <c r="K65" s="13" t="s">
        <v>205</v>
      </c>
      <c r="L65" s="13">
        <v>165</v>
      </c>
      <c r="M65" s="5"/>
      <c r="N65" s="24"/>
    </row>
    <row r="66" spans="1:14" ht="15">
      <c r="A66" s="19" t="s">
        <v>78</v>
      </c>
      <c r="B66" s="5">
        <v>106</v>
      </c>
      <c r="C66" s="28">
        <v>0.22505307855626328</v>
      </c>
      <c r="D66" s="5"/>
      <c r="E66" s="5" t="s">
        <v>78</v>
      </c>
      <c r="F66" s="5">
        <v>106</v>
      </c>
      <c r="G66" s="29">
        <v>0.22505307855626328</v>
      </c>
      <c r="I66" s="19"/>
      <c r="J66" s="12"/>
      <c r="K66" s="13" t="s">
        <v>206</v>
      </c>
      <c r="L66" s="13">
        <v>74</v>
      </c>
      <c r="M66" s="5"/>
      <c r="N66" s="24"/>
    </row>
    <row r="67" spans="1:14" ht="15">
      <c r="A67" s="19" t="s">
        <v>79</v>
      </c>
      <c r="B67" s="5">
        <v>14</v>
      </c>
      <c r="C67" s="28">
        <v>0.029723991507430998</v>
      </c>
      <c r="D67" s="5"/>
      <c r="E67" s="5" t="s">
        <v>79</v>
      </c>
      <c r="F67" s="5">
        <v>14</v>
      </c>
      <c r="G67" s="29">
        <v>0.029723991507430998</v>
      </c>
      <c r="I67" s="19"/>
      <c r="J67" s="12"/>
      <c r="K67" s="13" t="s">
        <v>195</v>
      </c>
      <c r="L67" s="13">
        <v>14</v>
      </c>
      <c r="M67" s="5"/>
      <c r="N67" s="24"/>
    </row>
    <row r="68" spans="1:14" ht="15">
      <c r="A68" s="19" t="s">
        <v>137</v>
      </c>
      <c r="B68" s="5">
        <v>14</v>
      </c>
      <c r="C68" s="28">
        <v>0.029723991507430998</v>
      </c>
      <c r="D68" s="5"/>
      <c r="E68" s="19" t="s">
        <v>137</v>
      </c>
      <c r="F68" s="5">
        <v>14</v>
      </c>
      <c r="G68" s="29">
        <v>0.029723991507430998</v>
      </c>
      <c r="I68" s="19"/>
      <c r="J68" s="12"/>
      <c r="K68" s="13" t="s">
        <v>196</v>
      </c>
      <c r="L68" s="13">
        <v>23</v>
      </c>
      <c r="M68" s="5"/>
      <c r="N68" s="24"/>
    </row>
    <row r="69" spans="1:14" ht="15">
      <c r="A69" s="5" t="s">
        <v>77</v>
      </c>
      <c r="B69" s="5">
        <v>37</v>
      </c>
      <c r="C69" s="28">
        <v>0.07855626326963906</v>
      </c>
      <c r="D69" s="5"/>
      <c r="E69" s="5" t="s">
        <v>77</v>
      </c>
      <c r="F69" s="5">
        <v>37</v>
      </c>
      <c r="G69" s="29">
        <v>0.07855626326963906</v>
      </c>
      <c r="I69" s="19"/>
      <c r="J69" s="12"/>
      <c r="K69" s="13" t="s">
        <v>197</v>
      </c>
      <c r="L69" s="13">
        <v>27</v>
      </c>
      <c r="M69" s="5"/>
      <c r="N69" s="24"/>
    </row>
    <row r="70" spans="1:14" ht="15">
      <c r="A70" s="19" t="s">
        <v>82</v>
      </c>
      <c r="B70" s="5">
        <v>6</v>
      </c>
      <c r="C70" s="28">
        <v>0.012738853503184714</v>
      </c>
      <c r="D70" s="5"/>
      <c r="E70" s="5" t="s">
        <v>82</v>
      </c>
      <c r="F70" s="5">
        <v>6</v>
      </c>
      <c r="G70" s="29">
        <v>0.012738853503184714</v>
      </c>
      <c r="I70" s="19"/>
      <c r="J70" s="12"/>
      <c r="K70" s="13" t="s">
        <v>198</v>
      </c>
      <c r="L70" s="13">
        <v>23</v>
      </c>
      <c r="M70" s="5"/>
      <c r="N70" s="24"/>
    </row>
    <row r="71" spans="1:14" ht="15">
      <c r="A71" s="19" t="s">
        <v>131</v>
      </c>
      <c r="B71" s="5">
        <v>81</v>
      </c>
      <c r="C71" s="28">
        <v>0.17197452229299362</v>
      </c>
      <c r="D71" s="5"/>
      <c r="E71" s="5" t="s">
        <v>131</v>
      </c>
      <c r="F71" s="5">
        <v>81</v>
      </c>
      <c r="G71" s="29">
        <v>0.17197452229299362</v>
      </c>
      <c r="I71" s="19"/>
      <c r="J71" s="12"/>
      <c r="K71" s="13" t="s">
        <v>199</v>
      </c>
      <c r="L71" s="13">
        <v>10</v>
      </c>
      <c r="M71" s="5"/>
      <c r="N71" s="24"/>
    </row>
    <row r="72" spans="1:14" ht="15.75" thickBot="1">
      <c r="A72" s="4" t="s">
        <v>1</v>
      </c>
      <c r="B72" s="7">
        <v>471</v>
      </c>
      <c r="C72" s="31">
        <v>1</v>
      </c>
      <c r="D72" s="7"/>
      <c r="E72" s="7" t="s">
        <v>1</v>
      </c>
      <c r="F72" s="7">
        <v>471</v>
      </c>
      <c r="G72" s="33">
        <v>1</v>
      </c>
      <c r="I72" s="19"/>
      <c r="J72" s="12"/>
      <c r="K72" s="13" t="s">
        <v>200</v>
      </c>
      <c r="L72" s="13">
        <v>4</v>
      </c>
      <c r="M72" s="5"/>
      <c r="N72" s="24"/>
    </row>
    <row r="73" spans="9:14" ht="15">
      <c r="I73" s="19"/>
      <c r="J73" s="5"/>
      <c r="K73" s="13" t="s">
        <v>201</v>
      </c>
      <c r="L73" s="13">
        <v>2</v>
      </c>
      <c r="M73" s="5"/>
      <c r="N73" s="24"/>
    </row>
    <row r="74" spans="9:14" ht="15.75" thickBot="1">
      <c r="I74" s="19"/>
      <c r="J74" s="5"/>
      <c r="K74" s="13" t="s">
        <v>202</v>
      </c>
      <c r="L74" s="13">
        <v>2</v>
      </c>
      <c r="M74" s="5"/>
      <c r="N74" s="24"/>
    </row>
    <row r="75" spans="1:14" ht="21">
      <c r="A75" s="183" t="s">
        <v>96</v>
      </c>
      <c r="B75" s="189"/>
      <c r="C75" s="189"/>
      <c r="D75" s="189"/>
      <c r="E75" s="189"/>
      <c r="F75" s="189"/>
      <c r="G75" s="190"/>
      <c r="I75" s="19"/>
      <c r="J75" s="5"/>
      <c r="K75" s="13" t="s">
        <v>203</v>
      </c>
      <c r="L75" s="13">
        <v>3</v>
      </c>
      <c r="M75" s="5"/>
      <c r="N75" s="24"/>
    </row>
    <row r="76" spans="1:14" ht="15">
      <c r="A76" s="19"/>
      <c r="B76" s="5"/>
      <c r="C76" s="5"/>
      <c r="D76" s="5"/>
      <c r="E76" s="5"/>
      <c r="F76" s="5"/>
      <c r="G76" s="24"/>
      <c r="I76" s="19"/>
      <c r="J76" s="5"/>
      <c r="K76" s="13" t="s">
        <v>204</v>
      </c>
      <c r="L76" s="13">
        <v>20</v>
      </c>
      <c r="M76" s="5"/>
      <c r="N76" s="24"/>
    </row>
    <row r="77" spans="1:14" ht="15.75" thickBot="1">
      <c r="A77" s="19" t="s">
        <v>17</v>
      </c>
      <c r="B77" s="5"/>
      <c r="C77" s="5"/>
      <c r="D77" s="5"/>
      <c r="E77" s="5" t="s">
        <v>16</v>
      </c>
      <c r="F77" s="5"/>
      <c r="G77" s="24"/>
      <c r="I77" s="4"/>
      <c r="J77" s="7"/>
      <c r="K77" s="162" t="s">
        <v>0</v>
      </c>
      <c r="L77" s="163">
        <v>367</v>
      </c>
      <c r="M77" s="55"/>
      <c r="N77" s="20"/>
    </row>
    <row r="78" spans="1:13" ht="15">
      <c r="A78" s="19" t="s">
        <v>97</v>
      </c>
      <c r="B78" s="18" t="s">
        <v>76</v>
      </c>
      <c r="C78" s="27" t="s">
        <v>174</v>
      </c>
      <c r="D78" s="5"/>
      <c r="E78" s="5" t="s">
        <v>75</v>
      </c>
      <c r="F78" s="18" t="s">
        <v>76</v>
      </c>
      <c r="G78" s="3" t="s">
        <v>16</v>
      </c>
      <c r="M78" s="52"/>
    </row>
    <row r="79" spans="1:13" ht="15">
      <c r="A79" s="19" t="s">
        <v>98</v>
      </c>
      <c r="B79" s="5">
        <v>86</v>
      </c>
      <c r="C79" s="28">
        <v>0.28859060402684567</v>
      </c>
      <c r="D79" s="5"/>
      <c r="E79" s="5" t="s">
        <v>81</v>
      </c>
      <c r="F79" s="5">
        <v>86</v>
      </c>
      <c r="G79" s="29">
        <v>0.28859060402684567</v>
      </c>
      <c r="M79" s="52"/>
    </row>
    <row r="80" spans="1:13" ht="15">
      <c r="A80" s="19" t="s">
        <v>99</v>
      </c>
      <c r="B80" s="5">
        <v>60</v>
      </c>
      <c r="C80" s="28">
        <v>0.20134228187919462</v>
      </c>
      <c r="D80" s="5"/>
      <c r="E80" s="5" t="s">
        <v>77</v>
      </c>
      <c r="F80" s="5">
        <v>60</v>
      </c>
      <c r="G80" s="29">
        <v>0.20134228187919462</v>
      </c>
      <c r="M80" s="52"/>
    </row>
    <row r="81" spans="1:13" ht="15">
      <c r="A81" s="19" t="s">
        <v>100</v>
      </c>
      <c r="B81" s="5">
        <v>13</v>
      </c>
      <c r="C81" s="28">
        <v>0.0436241610738255</v>
      </c>
      <c r="D81" s="5"/>
      <c r="E81" s="5" t="s">
        <v>78</v>
      </c>
      <c r="F81" s="5">
        <v>13</v>
      </c>
      <c r="G81" s="29">
        <v>0.0436241610738255</v>
      </c>
      <c r="M81" s="52"/>
    </row>
    <row r="82" spans="1:7" ht="15">
      <c r="A82" s="19" t="s">
        <v>101</v>
      </c>
      <c r="B82" s="5">
        <v>20</v>
      </c>
      <c r="C82" s="28">
        <v>0.06711409395973154</v>
      </c>
      <c r="D82" s="5"/>
      <c r="E82" s="5" t="s">
        <v>79</v>
      </c>
      <c r="F82" s="5">
        <v>20</v>
      </c>
      <c r="G82" s="29">
        <v>0.06711409395973154</v>
      </c>
    </row>
    <row r="83" spans="1:13" ht="15">
      <c r="A83" s="19" t="s">
        <v>102</v>
      </c>
      <c r="B83" s="5">
        <v>21</v>
      </c>
      <c r="C83" s="28">
        <v>0.07046979865771812</v>
      </c>
      <c r="D83" s="5"/>
      <c r="E83" s="5" t="s">
        <v>80</v>
      </c>
      <c r="F83" s="5">
        <v>21</v>
      </c>
      <c r="G83" s="29">
        <v>0.07046979865771812</v>
      </c>
      <c r="M83" s="52"/>
    </row>
    <row r="84" spans="1:7" ht="15">
      <c r="A84" s="19" t="s">
        <v>103</v>
      </c>
      <c r="B84" s="5">
        <v>17</v>
      </c>
      <c r="C84" s="28">
        <v>0.05704697986577181</v>
      </c>
      <c r="D84" s="5"/>
      <c r="E84" s="5" t="s">
        <v>84</v>
      </c>
      <c r="F84" s="5">
        <v>17</v>
      </c>
      <c r="G84" s="29">
        <v>0.05704697986577181</v>
      </c>
    </row>
    <row r="85" spans="1:7" ht="15">
      <c r="A85" s="19" t="s">
        <v>104</v>
      </c>
      <c r="B85" s="5">
        <v>1</v>
      </c>
      <c r="C85" s="28">
        <v>0.003355704697986577</v>
      </c>
      <c r="D85" s="5"/>
      <c r="E85" s="5" t="s">
        <v>82</v>
      </c>
      <c r="F85" s="5">
        <v>1</v>
      </c>
      <c r="G85" s="29">
        <v>0.003355704697986577</v>
      </c>
    </row>
    <row r="86" spans="1:7" ht="15">
      <c r="A86" s="19" t="s">
        <v>13</v>
      </c>
      <c r="B86" s="5">
        <v>80</v>
      </c>
      <c r="C86" s="28">
        <v>0.2684563758389262</v>
      </c>
      <c r="D86" s="5"/>
      <c r="E86" s="5" t="s">
        <v>83</v>
      </c>
      <c r="F86" s="5">
        <v>80</v>
      </c>
      <c r="G86" s="29">
        <v>0.2684563758389262</v>
      </c>
    </row>
    <row r="87" spans="1:7" ht="15.75" thickBot="1">
      <c r="A87" s="4" t="s">
        <v>1</v>
      </c>
      <c r="B87" s="7">
        <v>298</v>
      </c>
      <c r="C87" s="31">
        <v>1</v>
      </c>
      <c r="D87" s="7"/>
      <c r="E87" s="7" t="s">
        <v>1</v>
      </c>
      <c r="F87" s="7">
        <v>298</v>
      </c>
      <c r="G87" s="33">
        <v>1</v>
      </c>
    </row>
    <row r="89" ht="15.75" thickBot="1"/>
    <row r="90" spans="1:7" ht="21">
      <c r="A90" s="183" t="s">
        <v>105</v>
      </c>
      <c r="B90" s="189"/>
      <c r="C90" s="189"/>
      <c r="D90" s="189"/>
      <c r="E90" s="189"/>
      <c r="F90" s="189"/>
      <c r="G90" s="190"/>
    </row>
    <row r="91" spans="1:7" ht="15">
      <c r="A91" s="19"/>
      <c r="B91" s="5"/>
      <c r="C91" s="5"/>
      <c r="D91" s="5"/>
      <c r="E91" s="5"/>
      <c r="F91" s="5"/>
      <c r="G91" s="24"/>
    </row>
    <row r="92" spans="1:7" ht="15">
      <c r="A92" s="19" t="s">
        <v>17</v>
      </c>
      <c r="B92" s="5"/>
      <c r="C92" s="5"/>
      <c r="D92" s="5"/>
      <c r="E92" s="5" t="s">
        <v>16</v>
      </c>
      <c r="F92" s="5"/>
      <c r="G92" s="24"/>
    </row>
    <row r="93" spans="1:7" ht="15">
      <c r="A93" s="19" t="s">
        <v>97</v>
      </c>
      <c r="B93" s="18" t="s">
        <v>106</v>
      </c>
      <c r="C93" s="27"/>
      <c r="D93" s="5"/>
      <c r="E93" s="5" t="s">
        <v>75</v>
      </c>
      <c r="F93" s="18" t="s">
        <v>106</v>
      </c>
      <c r="G93" s="3"/>
    </row>
    <row r="94" spans="1:7" ht="15">
      <c r="A94" s="19" t="s">
        <v>98</v>
      </c>
      <c r="B94" s="17">
        <v>8.64391917651544</v>
      </c>
      <c r="C94" s="28"/>
      <c r="D94" s="5"/>
      <c r="E94" s="5" t="s">
        <v>98</v>
      </c>
      <c r="F94" s="17">
        <v>8.64391917651544</v>
      </c>
      <c r="G94" s="29"/>
    </row>
    <row r="95" spans="1:7" ht="15">
      <c r="A95" s="19" t="s">
        <v>99</v>
      </c>
      <c r="B95" s="17">
        <v>4.613661202185792</v>
      </c>
      <c r="C95" s="28"/>
      <c r="D95" s="5"/>
      <c r="E95" s="5" t="s">
        <v>99</v>
      </c>
      <c r="F95" s="17">
        <v>4.613661202185792</v>
      </c>
      <c r="G95" s="29"/>
    </row>
    <row r="96" spans="1:7" ht="15">
      <c r="A96" s="19" t="s">
        <v>100</v>
      </c>
      <c r="B96" s="17">
        <v>2.794451450189155</v>
      </c>
      <c r="C96" s="28"/>
      <c r="D96" s="5"/>
      <c r="E96" s="5" t="s">
        <v>100</v>
      </c>
      <c r="F96" s="17">
        <v>2.794451450189155</v>
      </c>
      <c r="G96" s="29"/>
    </row>
    <row r="97" spans="1:7" ht="15">
      <c r="A97" s="19" t="s">
        <v>101</v>
      </c>
      <c r="B97" s="17">
        <v>5.806557377049181</v>
      </c>
      <c r="C97" s="28"/>
      <c r="D97" s="5"/>
      <c r="E97" s="5" t="s">
        <v>101</v>
      </c>
      <c r="F97" s="17">
        <v>5.806557377049181</v>
      </c>
      <c r="G97" s="29"/>
    </row>
    <row r="98" spans="1:7" ht="15">
      <c r="A98" s="19" t="s">
        <v>102</v>
      </c>
      <c r="B98" s="17">
        <v>4.8696330991412955</v>
      </c>
      <c r="C98" s="28"/>
      <c r="D98" s="5"/>
      <c r="E98" s="5" t="s">
        <v>102</v>
      </c>
      <c r="F98" s="17">
        <v>4.8696330991412955</v>
      </c>
      <c r="G98" s="29"/>
    </row>
    <row r="99" spans="1:7" ht="15">
      <c r="A99" s="19" t="s">
        <v>103</v>
      </c>
      <c r="B99" s="17">
        <v>8.954676952748313</v>
      </c>
      <c r="C99" s="28"/>
      <c r="D99" s="5"/>
      <c r="E99" s="5" t="s">
        <v>103</v>
      </c>
      <c r="F99" s="17">
        <v>8.954676952748313</v>
      </c>
      <c r="G99" s="29"/>
    </row>
    <row r="100" spans="1:7" ht="15">
      <c r="A100" s="19" t="s">
        <v>104</v>
      </c>
      <c r="B100" s="17">
        <v>10.39344262295082</v>
      </c>
      <c r="C100" s="28"/>
      <c r="D100" s="5"/>
      <c r="E100" s="5" t="s">
        <v>104</v>
      </c>
      <c r="F100" s="17">
        <v>10.39344262295082</v>
      </c>
      <c r="G100" s="29"/>
    </row>
    <row r="101" spans="1:7" ht="15">
      <c r="A101" s="19" t="s">
        <v>13</v>
      </c>
      <c r="B101" s="17">
        <v>4.842622950819671</v>
      </c>
      <c r="C101" s="28"/>
      <c r="D101" s="5"/>
      <c r="E101" s="5" t="s">
        <v>13</v>
      </c>
      <c r="F101" s="17">
        <v>4.842622950819671</v>
      </c>
      <c r="G101" s="29"/>
    </row>
    <row r="102" spans="1:7" ht="15.75" thickBot="1">
      <c r="A102" s="4" t="s">
        <v>0</v>
      </c>
      <c r="B102" s="55">
        <v>6.123996039168226</v>
      </c>
      <c r="C102" s="31"/>
      <c r="D102" s="7"/>
      <c r="E102" s="7" t="s">
        <v>0</v>
      </c>
      <c r="F102" s="55">
        <v>6.123996039168226</v>
      </c>
      <c r="G102" s="33"/>
    </row>
    <row r="104" ht="15.75" thickBot="1"/>
    <row r="105" spans="1:7" ht="21">
      <c r="A105" s="183" t="s">
        <v>112</v>
      </c>
      <c r="B105" s="189"/>
      <c r="C105" s="189"/>
      <c r="D105" s="189"/>
      <c r="E105" s="184"/>
      <c r="F105" s="73"/>
      <c r="G105" s="74"/>
    </row>
    <row r="106" spans="1:7" ht="15">
      <c r="A106" s="19"/>
      <c r="B106" s="5"/>
      <c r="C106" s="5"/>
      <c r="D106" s="5"/>
      <c r="E106" s="5"/>
      <c r="F106" s="5"/>
      <c r="G106" s="24"/>
    </row>
    <row r="107" spans="1:7" ht="15">
      <c r="A107" s="19" t="s">
        <v>17</v>
      </c>
      <c r="B107" s="5"/>
      <c r="C107" s="5"/>
      <c r="D107" s="5"/>
      <c r="E107" s="5"/>
      <c r="F107" s="5"/>
      <c r="G107" s="24"/>
    </row>
    <row r="108" spans="1:7" ht="15">
      <c r="A108" s="19" t="s">
        <v>2</v>
      </c>
      <c r="B108" s="5" t="s">
        <v>2</v>
      </c>
      <c r="C108" s="27" t="s">
        <v>174</v>
      </c>
      <c r="D108" s="5"/>
      <c r="E108" s="5" t="s">
        <v>2</v>
      </c>
      <c r="F108" s="18" t="s">
        <v>14</v>
      </c>
      <c r="G108" s="3" t="s">
        <v>16</v>
      </c>
    </row>
    <row r="109" spans="1:7" ht="30">
      <c r="A109" s="61" t="s">
        <v>111</v>
      </c>
      <c r="B109" s="5">
        <v>91</v>
      </c>
      <c r="C109" s="28">
        <v>0.24795640326975477</v>
      </c>
      <c r="D109" s="5"/>
      <c r="E109" s="76" t="s">
        <v>111</v>
      </c>
      <c r="F109" s="5">
        <v>91</v>
      </c>
      <c r="G109" s="77">
        <v>0.24795640326975477</v>
      </c>
    </row>
    <row r="110" spans="1:7" ht="15">
      <c r="A110" s="19" t="s">
        <v>4</v>
      </c>
      <c r="B110" s="5">
        <v>89</v>
      </c>
      <c r="C110" s="28">
        <v>0.24250681198910082</v>
      </c>
      <c r="D110" s="5"/>
      <c r="E110" s="5" t="s">
        <v>4</v>
      </c>
      <c r="F110" s="5">
        <v>89</v>
      </c>
      <c r="G110" s="77">
        <v>0.24250681198910082</v>
      </c>
    </row>
    <row r="111" spans="1:7" ht="15">
      <c r="A111" s="19" t="s">
        <v>5</v>
      </c>
      <c r="B111" s="5">
        <v>1</v>
      </c>
      <c r="C111" s="28">
        <v>0.0027247956403269754</v>
      </c>
      <c r="D111" s="5"/>
      <c r="E111" s="5" t="s">
        <v>5</v>
      </c>
      <c r="F111" s="5">
        <v>1</v>
      </c>
      <c r="G111" s="77">
        <v>0.0027247956403269754</v>
      </c>
    </row>
    <row r="112" spans="1:7" ht="15">
      <c r="A112" s="19" t="s">
        <v>6</v>
      </c>
      <c r="B112" s="5">
        <v>3</v>
      </c>
      <c r="C112" s="28">
        <v>0.008174386920980926</v>
      </c>
      <c r="D112" s="5"/>
      <c r="E112" s="5" t="s">
        <v>6</v>
      </c>
      <c r="F112" s="5">
        <v>3</v>
      </c>
      <c r="G112" s="77">
        <v>0.008174386920980926</v>
      </c>
    </row>
    <row r="113" spans="1:7" ht="15">
      <c r="A113" s="57" t="s">
        <v>108</v>
      </c>
      <c r="B113" s="5">
        <v>6</v>
      </c>
      <c r="C113" s="28">
        <v>0.01634877384196185</v>
      </c>
      <c r="D113" s="5"/>
      <c r="E113" s="58" t="s">
        <v>108</v>
      </c>
      <c r="F113" s="5">
        <v>6</v>
      </c>
      <c r="G113" s="77">
        <v>0.01634877384196185</v>
      </c>
    </row>
    <row r="114" spans="1:7" ht="15">
      <c r="A114" s="19" t="s">
        <v>7</v>
      </c>
      <c r="B114" s="5">
        <v>2</v>
      </c>
      <c r="C114" s="28">
        <v>0.005449591280653951</v>
      </c>
      <c r="D114" s="5"/>
      <c r="E114" s="5" t="s">
        <v>7</v>
      </c>
      <c r="F114" s="5">
        <v>2</v>
      </c>
      <c r="G114" s="77">
        <v>0.005449591280653951</v>
      </c>
    </row>
    <row r="115" spans="1:7" ht="15">
      <c r="A115" s="19" t="s">
        <v>8</v>
      </c>
      <c r="B115" s="5">
        <v>12</v>
      </c>
      <c r="C115" s="28">
        <v>0.0326975476839237</v>
      </c>
      <c r="D115" s="5"/>
      <c r="E115" s="5" t="s">
        <v>8</v>
      </c>
      <c r="F115" s="5">
        <v>12</v>
      </c>
      <c r="G115" s="77">
        <v>0.0326975476839237</v>
      </c>
    </row>
    <row r="116" spans="1:7" ht="15">
      <c r="A116" s="19" t="s">
        <v>9</v>
      </c>
      <c r="B116" s="5">
        <v>15</v>
      </c>
      <c r="C116" s="28">
        <v>0.04087193460490463</v>
      </c>
      <c r="D116" s="5"/>
      <c r="E116" s="5" t="s">
        <v>9</v>
      </c>
      <c r="F116" s="5">
        <v>15</v>
      </c>
      <c r="G116" s="77">
        <v>0.04087193460490463</v>
      </c>
    </row>
    <row r="117" spans="1:7" ht="15">
      <c r="A117" s="19" t="s">
        <v>10</v>
      </c>
      <c r="B117" s="5">
        <v>13</v>
      </c>
      <c r="C117" s="28">
        <v>0.035422343324250684</v>
      </c>
      <c r="D117" s="5"/>
      <c r="E117" s="5" t="s">
        <v>10</v>
      </c>
      <c r="F117" s="5">
        <v>13</v>
      </c>
      <c r="G117" s="77">
        <v>0.035422343324250684</v>
      </c>
    </row>
    <row r="118" spans="1:7" ht="30">
      <c r="A118" s="61" t="s">
        <v>110</v>
      </c>
      <c r="B118" s="5">
        <v>60</v>
      </c>
      <c r="C118" s="28">
        <v>0.16348773841961853</v>
      </c>
      <c r="D118" s="5"/>
      <c r="E118" s="76" t="s">
        <v>110</v>
      </c>
      <c r="F118" s="5">
        <v>60</v>
      </c>
      <c r="G118" s="77">
        <v>0.16348773841961853</v>
      </c>
    </row>
    <row r="119" spans="1:7" ht="15">
      <c r="A119" s="19" t="s">
        <v>12</v>
      </c>
      <c r="B119" s="5">
        <v>2</v>
      </c>
      <c r="C119" s="28">
        <v>0.005449591280653951</v>
      </c>
      <c r="D119" s="5"/>
      <c r="E119" s="5" t="s">
        <v>12</v>
      </c>
      <c r="F119" s="5">
        <v>2</v>
      </c>
      <c r="G119" s="77">
        <v>0.005449591280653951</v>
      </c>
    </row>
    <row r="120" spans="1:7" ht="15">
      <c r="A120" s="19" t="s">
        <v>48</v>
      </c>
      <c r="B120" s="5">
        <v>28</v>
      </c>
      <c r="C120" s="28">
        <v>0.07629427792915532</v>
      </c>
      <c r="D120" s="5"/>
      <c r="E120" s="5" t="s">
        <v>48</v>
      </c>
      <c r="F120" s="5">
        <v>28</v>
      </c>
      <c r="G120" s="77">
        <v>0.07629427792915532</v>
      </c>
    </row>
    <row r="121" spans="1:7" ht="30">
      <c r="A121" s="61" t="s">
        <v>109</v>
      </c>
      <c r="B121" s="5">
        <v>18</v>
      </c>
      <c r="C121" s="28">
        <v>0.04904632152588556</v>
      </c>
      <c r="D121" s="5"/>
      <c r="E121" s="76" t="s">
        <v>109</v>
      </c>
      <c r="F121" s="5">
        <v>18</v>
      </c>
      <c r="G121" s="77">
        <v>0.04904632152588556</v>
      </c>
    </row>
    <row r="122" spans="1:7" ht="15">
      <c r="A122" s="19" t="s">
        <v>13</v>
      </c>
      <c r="B122" s="5">
        <v>27</v>
      </c>
      <c r="C122" s="28">
        <v>0.07356948228882834</v>
      </c>
      <c r="D122" s="5"/>
      <c r="E122" s="5" t="s">
        <v>13</v>
      </c>
      <c r="F122" s="5">
        <v>27</v>
      </c>
      <c r="G122" s="77">
        <v>0.07356948228882834</v>
      </c>
    </row>
    <row r="123" spans="1:7" ht="15">
      <c r="A123" s="57" t="s">
        <v>0</v>
      </c>
      <c r="B123" s="5">
        <v>367</v>
      </c>
      <c r="C123" s="28">
        <v>1</v>
      </c>
      <c r="D123" s="5"/>
      <c r="E123" s="58" t="s">
        <v>0</v>
      </c>
      <c r="F123" s="5">
        <v>367</v>
      </c>
      <c r="G123" s="77">
        <v>1</v>
      </c>
    </row>
    <row r="124" spans="1:7" ht="15.75" thickBot="1">
      <c r="A124" s="4"/>
      <c r="B124" s="7"/>
      <c r="C124" s="7"/>
      <c r="D124" s="7"/>
      <c r="E124" s="7"/>
      <c r="F124" s="7"/>
      <c r="G124" s="20"/>
    </row>
    <row r="125" s="62" customFormat="1" ht="15"/>
    <row r="126" spans="2:7" s="62" customFormat="1" ht="18.75">
      <c r="B126" s="161" t="s">
        <v>113</v>
      </c>
      <c r="C126" s="193"/>
      <c r="D126" s="193"/>
      <c r="E126" s="193"/>
      <c r="F126" s="193"/>
      <c r="G126" s="194"/>
    </row>
    <row r="127" s="62" customFormat="1" ht="15"/>
    <row r="128" spans="1:8" s="66" customFormat="1" ht="75">
      <c r="A128" s="63"/>
      <c r="B128" s="64" t="s">
        <v>18</v>
      </c>
      <c r="C128" s="64" t="s">
        <v>64</v>
      </c>
      <c r="D128" s="65"/>
      <c r="E128" s="64" t="s">
        <v>18</v>
      </c>
      <c r="F128" s="64" t="s">
        <v>65</v>
      </c>
      <c r="G128" s="64" t="s">
        <v>66</v>
      </c>
      <c r="H128" s="65"/>
    </row>
    <row r="129" spans="1:8" s="66" customFormat="1" ht="15">
      <c r="A129" s="63"/>
      <c r="B129" s="64">
        <v>1</v>
      </c>
      <c r="C129" s="64">
        <v>14</v>
      </c>
      <c r="D129" s="65"/>
      <c r="E129" s="64">
        <v>1</v>
      </c>
      <c r="F129" s="64">
        <v>1</v>
      </c>
      <c r="G129" s="64">
        <v>1</v>
      </c>
      <c r="H129" s="65"/>
    </row>
    <row r="130" spans="1:8" s="66" customFormat="1" ht="15">
      <c r="A130" s="63"/>
      <c r="B130" s="64">
        <v>2</v>
      </c>
      <c r="C130" s="64">
        <v>11</v>
      </c>
      <c r="D130" s="65"/>
      <c r="E130" s="64">
        <v>2</v>
      </c>
      <c r="F130" s="64">
        <v>0</v>
      </c>
      <c r="G130" s="64">
        <v>2</v>
      </c>
      <c r="H130" s="65"/>
    </row>
    <row r="131" spans="1:8" s="66" customFormat="1" ht="15">
      <c r="A131" s="63"/>
      <c r="B131" s="64">
        <v>3</v>
      </c>
      <c r="C131" s="64">
        <v>8</v>
      </c>
      <c r="D131" s="65"/>
      <c r="E131" s="64">
        <v>3</v>
      </c>
      <c r="F131" s="64">
        <v>0</v>
      </c>
      <c r="G131" s="64">
        <v>3</v>
      </c>
      <c r="H131" s="65"/>
    </row>
    <row r="132" spans="1:8" s="66" customFormat="1" ht="15">
      <c r="A132" s="63"/>
      <c r="B132" s="64">
        <v>4</v>
      </c>
      <c r="C132" s="64">
        <v>20</v>
      </c>
      <c r="D132" s="65"/>
      <c r="E132" s="64">
        <v>4</v>
      </c>
      <c r="F132" s="64">
        <v>0</v>
      </c>
      <c r="G132" s="64">
        <v>3</v>
      </c>
      <c r="H132" s="65"/>
    </row>
    <row r="133" spans="1:8" s="66" customFormat="1" ht="15">
      <c r="A133" s="63"/>
      <c r="B133" s="64">
        <v>5</v>
      </c>
      <c r="C133" s="64">
        <v>16</v>
      </c>
      <c r="D133" s="65"/>
      <c r="E133" s="64">
        <v>5</v>
      </c>
      <c r="F133" s="64">
        <v>1</v>
      </c>
      <c r="G133" s="64">
        <v>4</v>
      </c>
      <c r="H133" s="65"/>
    </row>
    <row r="134" spans="1:8" s="66" customFormat="1" ht="15">
      <c r="A134" s="63"/>
      <c r="B134" s="64">
        <v>6</v>
      </c>
      <c r="C134" s="64">
        <v>19</v>
      </c>
      <c r="D134" s="65"/>
      <c r="E134" s="64">
        <v>6</v>
      </c>
      <c r="F134" s="64">
        <v>0</v>
      </c>
      <c r="G134" s="64">
        <v>3</v>
      </c>
      <c r="H134" s="65"/>
    </row>
    <row r="135" spans="1:8" s="66" customFormat="1" ht="15">
      <c r="A135" s="63"/>
      <c r="B135" s="64">
        <v>7</v>
      </c>
      <c r="C135" s="64">
        <v>15</v>
      </c>
      <c r="D135" s="65"/>
      <c r="E135" s="64">
        <v>7</v>
      </c>
      <c r="F135" s="64">
        <v>4</v>
      </c>
      <c r="G135" s="64">
        <v>8</v>
      </c>
      <c r="H135" s="65"/>
    </row>
    <row r="136" spans="1:8" s="66" customFormat="1" ht="15">
      <c r="A136" s="63"/>
      <c r="B136" s="64">
        <v>8</v>
      </c>
      <c r="C136" s="64">
        <v>23</v>
      </c>
      <c r="D136" s="65"/>
      <c r="E136" s="64">
        <v>8</v>
      </c>
      <c r="F136" s="64">
        <v>5</v>
      </c>
      <c r="G136" s="64">
        <v>2</v>
      </c>
      <c r="H136" s="65"/>
    </row>
    <row r="137" spans="1:8" s="66" customFormat="1" ht="15">
      <c r="A137" s="63"/>
      <c r="B137" s="64">
        <v>9</v>
      </c>
      <c r="C137" s="64">
        <v>38</v>
      </c>
      <c r="D137" s="65"/>
      <c r="E137" s="64">
        <v>9</v>
      </c>
      <c r="F137" s="64">
        <v>4</v>
      </c>
      <c r="G137" s="64">
        <v>1</v>
      </c>
      <c r="H137" s="65"/>
    </row>
    <row r="138" spans="1:8" s="66" customFormat="1" ht="15">
      <c r="A138" s="63"/>
      <c r="B138" s="64">
        <v>10</v>
      </c>
      <c r="C138" s="64">
        <v>41</v>
      </c>
      <c r="D138" s="65"/>
      <c r="E138" s="64">
        <v>10</v>
      </c>
      <c r="F138" s="64">
        <v>2</v>
      </c>
      <c r="G138" s="64">
        <v>0</v>
      </c>
      <c r="H138" s="65"/>
    </row>
    <row r="139" spans="1:8" s="66" customFormat="1" ht="15">
      <c r="A139" s="63"/>
      <c r="B139" s="64">
        <v>11</v>
      </c>
      <c r="C139" s="64">
        <v>40</v>
      </c>
      <c r="D139" s="65"/>
      <c r="E139" s="64">
        <v>11</v>
      </c>
      <c r="F139" s="64">
        <v>6</v>
      </c>
      <c r="G139" s="64">
        <v>1</v>
      </c>
      <c r="H139" s="65"/>
    </row>
    <row r="140" spans="1:8" s="66" customFormat="1" ht="15">
      <c r="A140" s="63"/>
      <c r="B140" s="64">
        <v>12</v>
      </c>
      <c r="C140" s="64">
        <v>28</v>
      </c>
      <c r="D140" s="65"/>
      <c r="E140" s="64">
        <v>12</v>
      </c>
      <c r="F140" s="64">
        <v>3</v>
      </c>
      <c r="G140" s="64">
        <v>2</v>
      </c>
      <c r="H140" s="65"/>
    </row>
    <row r="141" spans="1:8" s="66" customFormat="1" ht="15">
      <c r="A141" s="63"/>
      <c r="B141" s="64">
        <v>13</v>
      </c>
      <c r="C141" s="64">
        <v>21</v>
      </c>
      <c r="D141" s="65"/>
      <c r="E141" s="64">
        <v>13</v>
      </c>
      <c r="F141" s="64">
        <v>0</v>
      </c>
      <c r="G141" s="64">
        <v>1</v>
      </c>
      <c r="H141" s="65"/>
    </row>
    <row r="142" spans="1:8" s="66" customFormat="1" ht="15">
      <c r="A142" s="63"/>
      <c r="B142" s="64">
        <v>14</v>
      </c>
      <c r="C142" s="64">
        <v>16</v>
      </c>
      <c r="D142" s="65"/>
      <c r="E142" s="64">
        <v>14</v>
      </c>
      <c r="F142" s="64">
        <v>1</v>
      </c>
      <c r="G142" s="64">
        <v>0</v>
      </c>
      <c r="H142" s="65"/>
    </row>
    <row r="143" spans="1:8" s="66" customFormat="1" ht="15">
      <c r="A143" s="63"/>
      <c r="B143" s="64">
        <v>15</v>
      </c>
      <c r="C143" s="64">
        <v>14</v>
      </c>
      <c r="D143" s="65"/>
      <c r="E143" s="64">
        <v>15</v>
      </c>
      <c r="F143" s="64">
        <v>0</v>
      </c>
      <c r="G143" s="64">
        <v>0</v>
      </c>
      <c r="H143" s="65"/>
    </row>
    <row r="144" spans="1:8" s="66" customFormat="1" ht="15">
      <c r="A144" s="63"/>
      <c r="B144" s="64">
        <v>16</v>
      </c>
      <c r="C144" s="64">
        <v>11</v>
      </c>
      <c r="D144" s="65"/>
      <c r="E144" s="64">
        <v>16</v>
      </c>
      <c r="F144" s="64">
        <v>2</v>
      </c>
      <c r="G144" s="64">
        <v>1</v>
      </c>
      <c r="H144" s="65"/>
    </row>
    <row r="145" spans="1:8" s="66" customFormat="1" ht="15">
      <c r="A145" s="63"/>
      <c r="B145" s="64">
        <v>17</v>
      </c>
      <c r="C145" s="64">
        <v>6</v>
      </c>
      <c r="D145" s="65"/>
      <c r="E145" s="64">
        <v>17</v>
      </c>
      <c r="F145" s="64">
        <v>0</v>
      </c>
      <c r="G145" s="64">
        <v>0</v>
      </c>
      <c r="H145" s="65"/>
    </row>
    <row r="146" spans="1:8" s="66" customFormat="1" ht="15">
      <c r="A146" s="63"/>
      <c r="B146" s="64">
        <v>18</v>
      </c>
      <c r="C146" s="64">
        <v>2</v>
      </c>
      <c r="D146" s="65"/>
      <c r="E146" s="64">
        <v>18</v>
      </c>
      <c r="F146" s="64">
        <v>1</v>
      </c>
      <c r="G146" s="64">
        <v>0</v>
      </c>
      <c r="H146" s="65"/>
    </row>
    <row r="147" spans="1:8" s="66" customFormat="1" ht="15">
      <c r="A147" s="63"/>
      <c r="B147" s="64" t="s">
        <v>67</v>
      </c>
      <c r="C147" s="64">
        <v>1</v>
      </c>
      <c r="D147" s="65"/>
      <c r="E147" s="64">
        <v>19</v>
      </c>
      <c r="F147" s="64">
        <v>0</v>
      </c>
      <c r="G147" s="64">
        <v>0</v>
      </c>
      <c r="H147" s="65"/>
    </row>
    <row r="148" spans="1:8" s="66" customFormat="1" ht="15">
      <c r="A148" s="63"/>
      <c r="B148" s="63"/>
      <c r="C148" s="63"/>
      <c r="D148" s="63"/>
      <c r="E148" s="64">
        <v>20</v>
      </c>
      <c r="F148" s="64">
        <v>2</v>
      </c>
      <c r="G148" s="64">
        <v>0</v>
      </c>
      <c r="H148" s="63"/>
    </row>
    <row r="149" spans="1:8" s="66" customFormat="1" ht="15">
      <c r="A149" s="63"/>
      <c r="B149" s="63"/>
      <c r="C149" s="63"/>
      <c r="D149" s="63"/>
      <c r="E149" s="64">
        <v>21</v>
      </c>
      <c r="F149" s="64">
        <v>0</v>
      </c>
      <c r="G149" s="64">
        <v>0</v>
      </c>
      <c r="H149" s="63"/>
    </row>
    <row r="150" spans="2:8" s="66" customFormat="1" ht="15">
      <c r="B150" s="159" t="s">
        <v>70</v>
      </c>
      <c r="C150" s="160"/>
      <c r="D150" s="75">
        <v>9.506926858334575</v>
      </c>
      <c r="E150" s="64">
        <v>22</v>
      </c>
      <c r="F150" s="64">
        <v>0</v>
      </c>
      <c r="G150" s="64">
        <v>0</v>
      </c>
      <c r="H150" s="63"/>
    </row>
    <row r="151" spans="1:8" s="66" customFormat="1" ht="15">
      <c r="A151" s="63"/>
      <c r="B151" s="63"/>
      <c r="C151" s="63"/>
      <c r="D151" s="63"/>
      <c r="E151" s="64">
        <v>23</v>
      </c>
      <c r="F151" s="64">
        <v>0</v>
      </c>
      <c r="G151" s="64">
        <v>0</v>
      </c>
      <c r="H151" s="63"/>
    </row>
    <row r="152" spans="1:8" s="66" customFormat="1" ht="15">
      <c r="A152" s="63"/>
      <c r="B152" s="63"/>
      <c r="C152" s="63"/>
      <c r="D152" s="63"/>
      <c r="E152" s="64">
        <v>24</v>
      </c>
      <c r="F152" s="64">
        <v>0</v>
      </c>
      <c r="G152" s="64">
        <v>0</v>
      </c>
      <c r="H152" s="63"/>
    </row>
    <row r="153" spans="1:8" s="66" customFormat="1" ht="15">
      <c r="A153" s="63"/>
      <c r="B153" s="63"/>
      <c r="C153" s="63"/>
      <c r="D153" s="63"/>
      <c r="E153" s="64">
        <v>25</v>
      </c>
      <c r="F153" s="64">
        <v>0</v>
      </c>
      <c r="G153" s="64">
        <v>0</v>
      </c>
      <c r="H153" s="63"/>
    </row>
    <row r="154" spans="5:7" s="66" customFormat="1" ht="15">
      <c r="E154" s="64">
        <v>26</v>
      </c>
      <c r="F154" s="64">
        <v>0</v>
      </c>
      <c r="G154" s="64">
        <v>0</v>
      </c>
    </row>
    <row r="155" spans="5:7" ht="15">
      <c r="E155" s="64">
        <v>27</v>
      </c>
      <c r="F155" s="64">
        <v>0</v>
      </c>
      <c r="G155" s="64">
        <v>0</v>
      </c>
    </row>
    <row r="156" spans="5:7" ht="15">
      <c r="E156" s="64">
        <v>28</v>
      </c>
      <c r="F156" s="64">
        <v>0</v>
      </c>
      <c r="G156" s="64">
        <v>0</v>
      </c>
    </row>
    <row r="157" spans="5:7" ht="15">
      <c r="E157" s="64">
        <v>29</v>
      </c>
      <c r="F157" s="64">
        <v>0</v>
      </c>
      <c r="G157" s="64">
        <v>0</v>
      </c>
    </row>
    <row r="158" spans="5:7" ht="15">
      <c r="E158" s="64">
        <v>30</v>
      </c>
      <c r="F158" s="64">
        <v>0</v>
      </c>
      <c r="G158" s="64">
        <v>0</v>
      </c>
    </row>
  </sheetData>
  <sheetProtection/>
  <mergeCells count="13">
    <mergeCell ref="R29:W29"/>
    <mergeCell ref="B150:C150"/>
    <mergeCell ref="B126:G126"/>
    <mergeCell ref="A105:E105"/>
    <mergeCell ref="J46:M46"/>
    <mergeCell ref="I63:N63"/>
    <mergeCell ref="I2:L2"/>
    <mergeCell ref="E46:G46"/>
    <mergeCell ref="A75:G75"/>
    <mergeCell ref="A90:G90"/>
    <mergeCell ref="A60:G60"/>
    <mergeCell ref="A2:G2"/>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Data!R33&amp;"1"</f>
        <v>DRAFT CSA Monthly Report for July 2010, Report 1</v>
      </c>
      <c r="B1" s="170"/>
      <c r="C1" s="170"/>
      <c r="D1" s="170"/>
      <c r="E1" s="170"/>
      <c r="F1" s="170"/>
      <c r="G1" s="170"/>
      <c r="H1" s="170"/>
      <c r="I1" s="170"/>
      <c r="J1" s="170"/>
      <c r="K1" s="170"/>
      <c r="L1" s="170"/>
      <c r="M1" s="170"/>
      <c r="N1" s="170"/>
      <c r="O1" s="170"/>
      <c r="P1" s="170"/>
      <c r="Q1" s="170"/>
      <c r="R1" s="171"/>
    </row>
    <row r="2" spans="1:18" ht="15">
      <c r="A2" s="93"/>
      <c r="B2" s="89"/>
      <c r="C2" s="89"/>
      <c r="D2" s="89"/>
      <c r="E2" s="89"/>
      <c r="F2" s="89"/>
      <c r="G2" s="89"/>
      <c r="H2" s="89"/>
      <c r="I2" s="89"/>
      <c r="J2" s="89"/>
      <c r="K2" s="89"/>
      <c r="L2" s="89"/>
      <c r="M2" s="89"/>
      <c r="N2" s="89"/>
      <c r="O2" s="89"/>
      <c r="P2" s="89"/>
      <c r="Q2" s="89"/>
      <c r="R2" s="94"/>
    </row>
    <row r="3" spans="1:18" ht="15">
      <c r="A3" s="93"/>
      <c r="B3" s="89"/>
      <c r="C3" s="89"/>
      <c r="D3" s="89"/>
      <c r="E3" s="89"/>
      <c r="F3" s="89"/>
      <c r="G3" s="89"/>
      <c r="H3" s="89"/>
      <c r="I3" s="89"/>
      <c r="J3" s="89"/>
      <c r="K3" s="89"/>
      <c r="L3" s="89"/>
      <c r="M3" s="89"/>
      <c r="N3" s="89"/>
      <c r="O3" s="89"/>
      <c r="P3" s="89"/>
      <c r="Q3" s="89"/>
      <c r="R3" s="94"/>
    </row>
    <row r="4" spans="1:18" ht="15">
      <c r="A4" s="93"/>
      <c r="B4" s="89"/>
      <c r="C4" s="89"/>
      <c r="D4" s="89"/>
      <c r="E4" s="89"/>
      <c r="F4" s="89"/>
      <c r="G4" s="89"/>
      <c r="H4" s="89"/>
      <c r="I4" s="89"/>
      <c r="J4" s="89"/>
      <c r="K4" s="89"/>
      <c r="L4" s="89"/>
      <c r="M4" s="89"/>
      <c r="N4" s="89"/>
      <c r="O4" s="89"/>
      <c r="P4" s="89"/>
      <c r="Q4" s="89"/>
      <c r="R4" s="94"/>
    </row>
    <row r="5" spans="1:18" ht="15">
      <c r="A5" s="93"/>
      <c r="B5" s="89"/>
      <c r="C5" s="89"/>
      <c r="D5" s="89"/>
      <c r="E5" s="89"/>
      <c r="F5" s="89"/>
      <c r="G5" s="89"/>
      <c r="H5" s="89"/>
      <c r="I5" s="89"/>
      <c r="J5" s="89"/>
      <c r="K5" s="89"/>
      <c r="L5" s="89"/>
      <c r="M5" s="89"/>
      <c r="N5" s="89"/>
      <c r="O5" s="89"/>
      <c r="P5" s="89"/>
      <c r="Q5" s="89"/>
      <c r="R5" s="94"/>
    </row>
    <row r="6" spans="1:18" ht="15">
      <c r="A6" s="93"/>
      <c r="B6" s="89"/>
      <c r="C6" s="89"/>
      <c r="D6" s="89"/>
      <c r="E6" s="89"/>
      <c r="F6" s="89"/>
      <c r="G6" s="89"/>
      <c r="H6" s="89"/>
      <c r="I6" s="89"/>
      <c r="J6" s="89"/>
      <c r="K6" s="89"/>
      <c r="L6" s="89"/>
      <c r="M6" s="89"/>
      <c r="N6" s="89"/>
      <c r="O6" s="89"/>
      <c r="P6" s="89"/>
      <c r="Q6" s="89"/>
      <c r="R6" s="94"/>
    </row>
    <row r="7" spans="1:18" ht="15">
      <c r="A7" s="93"/>
      <c r="B7" s="89"/>
      <c r="C7" s="89"/>
      <c r="D7" s="89"/>
      <c r="E7" s="89"/>
      <c r="F7" s="89"/>
      <c r="G7" s="89"/>
      <c r="H7" s="89"/>
      <c r="I7" s="89"/>
      <c r="J7" s="89"/>
      <c r="K7" s="89"/>
      <c r="L7" s="89"/>
      <c r="M7" s="89"/>
      <c r="N7" s="89"/>
      <c r="O7" s="89"/>
      <c r="P7" s="89"/>
      <c r="Q7" s="89"/>
      <c r="R7" s="94"/>
    </row>
    <row r="8" spans="1:18" ht="15">
      <c r="A8" s="93"/>
      <c r="B8" s="89"/>
      <c r="C8" s="89"/>
      <c r="D8" s="89"/>
      <c r="E8" s="89"/>
      <c r="F8" s="89"/>
      <c r="G8" s="89"/>
      <c r="H8" s="89"/>
      <c r="I8" s="89"/>
      <c r="J8" s="89"/>
      <c r="K8" s="89"/>
      <c r="L8" s="89"/>
      <c r="M8" s="89"/>
      <c r="N8" s="89"/>
      <c r="O8" s="89"/>
      <c r="P8" s="89"/>
      <c r="Q8" s="89"/>
      <c r="R8" s="94"/>
    </row>
    <row r="9" spans="1:18" ht="15">
      <c r="A9" s="93"/>
      <c r="B9" s="89"/>
      <c r="C9" s="89"/>
      <c r="D9" s="89"/>
      <c r="E9" s="89"/>
      <c r="F9" s="89"/>
      <c r="G9" s="89"/>
      <c r="H9" s="89"/>
      <c r="I9" s="89"/>
      <c r="J9" s="89"/>
      <c r="K9" s="89"/>
      <c r="L9" s="89"/>
      <c r="M9" s="89"/>
      <c r="N9" s="89"/>
      <c r="O9" s="89"/>
      <c r="P9" s="89"/>
      <c r="Q9" s="89"/>
      <c r="R9" s="94"/>
    </row>
    <row r="10" spans="1:18" ht="15">
      <c r="A10" s="93"/>
      <c r="B10" s="89"/>
      <c r="C10" s="89"/>
      <c r="D10" s="89"/>
      <c r="E10" s="89"/>
      <c r="F10" s="89"/>
      <c r="G10" s="89"/>
      <c r="H10" s="89"/>
      <c r="I10" s="89"/>
      <c r="J10" s="89"/>
      <c r="K10" s="89"/>
      <c r="L10" s="89"/>
      <c r="M10" s="89"/>
      <c r="N10" s="89"/>
      <c r="O10" s="89"/>
      <c r="P10" s="89"/>
      <c r="Q10" s="89"/>
      <c r="R10" s="94"/>
    </row>
    <row r="11" spans="1:18" ht="15">
      <c r="A11" s="93"/>
      <c r="B11" s="89"/>
      <c r="C11" s="89"/>
      <c r="D11" s="89"/>
      <c r="E11" s="89"/>
      <c r="F11" s="89"/>
      <c r="G11" s="89"/>
      <c r="H11" s="89"/>
      <c r="I11" s="89"/>
      <c r="J11" s="89"/>
      <c r="K11" s="89"/>
      <c r="L11" s="89"/>
      <c r="M11" s="89"/>
      <c r="N11" s="89"/>
      <c r="O11" s="89"/>
      <c r="P11" s="89"/>
      <c r="Q11" s="89"/>
      <c r="R11" s="94"/>
    </row>
    <row r="12" spans="1:18" ht="15">
      <c r="A12" s="93"/>
      <c r="B12" s="89"/>
      <c r="C12" s="89"/>
      <c r="D12" s="89"/>
      <c r="E12" s="89"/>
      <c r="F12" s="89"/>
      <c r="G12" s="89"/>
      <c r="H12" s="89"/>
      <c r="I12" s="89"/>
      <c r="J12" s="89"/>
      <c r="K12" s="89"/>
      <c r="L12" s="89"/>
      <c r="M12" s="89"/>
      <c r="N12" s="89"/>
      <c r="O12" s="89"/>
      <c r="P12" s="89"/>
      <c r="Q12" s="89"/>
      <c r="R12" s="94"/>
    </row>
    <row r="13" spans="1:18" ht="15">
      <c r="A13" s="93"/>
      <c r="B13" s="89"/>
      <c r="C13" s="89"/>
      <c r="D13" s="89"/>
      <c r="E13" s="89"/>
      <c r="F13" s="89"/>
      <c r="G13" s="89"/>
      <c r="H13" s="89"/>
      <c r="I13" s="89"/>
      <c r="J13" s="89"/>
      <c r="K13" s="89"/>
      <c r="L13" s="89"/>
      <c r="M13" s="89"/>
      <c r="N13" s="89"/>
      <c r="O13" s="89"/>
      <c r="P13" s="89"/>
      <c r="Q13" s="89"/>
      <c r="R13" s="94"/>
    </row>
    <row r="14" spans="1:18" ht="77.25" customHeight="1">
      <c r="A14" s="93"/>
      <c r="B14" s="89"/>
      <c r="C14" s="89"/>
      <c r="D14" s="89"/>
      <c r="E14" s="89"/>
      <c r="F14" s="89"/>
      <c r="G14" s="89"/>
      <c r="H14" s="89"/>
      <c r="I14" s="89"/>
      <c r="J14" s="89"/>
      <c r="K14" s="89"/>
      <c r="L14" s="89"/>
      <c r="M14" s="89"/>
      <c r="N14" s="89"/>
      <c r="O14" s="89"/>
      <c r="P14" s="89"/>
      <c r="Q14" s="89"/>
      <c r="R14" s="94"/>
    </row>
    <row r="15" spans="1:18" ht="15">
      <c r="A15" s="93"/>
      <c r="B15" s="89"/>
      <c r="C15" s="89"/>
      <c r="D15" s="89"/>
      <c r="E15" s="89"/>
      <c r="F15" s="89"/>
      <c r="G15" s="89"/>
      <c r="H15" s="89"/>
      <c r="I15" s="89"/>
      <c r="J15" s="89"/>
      <c r="K15" s="89"/>
      <c r="L15" s="89"/>
      <c r="M15" s="89"/>
      <c r="N15" s="89"/>
      <c r="O15" s="89"/>
      <c r="P15" s="89"/>
      <c r="Q15" s="89"/>
      <c r="R15" s="94"/>
    </row>
    <row r="16" spans="1:18" ht="15">
      <c r="A16" s="93"/>
      <c r="B16" s="89"/>
      <c r="C16" s="89"/>
      <c r="D16" s="89"/>
      <c r="E16" s="89"/>
      <c r="F16" s="89"/>
      <c r="G16" s="89"/>
      <c r="H16" s="89"/>
      <c r="I16" s="89"/>
      <c r="J16" s="89"/>
      <c r="K16" s="89"/>
      <c r="L16" s="89"/>
      <c r="M16" s="89"/>
      <c r="N16" s="89"/>
      <c r="O16" s="89"/>
      <c r="P16" s="89"/>
      <c r="Q16" s="89"/>
      <c r="R16" s="94"/>
    </row>
    <row r="17" spans="1:18" ht="15">
      <c r="A17" s="93"/>
      <c r="B17" s="89"/>
      <c r="C17" s="89"/>
      <c r="D17" s="89"/>
      <c r="E17" s="89"/>
      <c r="F17" s="89"/>
      <c r="G17" s="89"/>
      <c r="H17" s="89"/>
      <c r="I17" s="89"/>
      <c r="J17" s="89"/>
      <c r="K17" s="89"/>
      <c r="L17" s="89"/>
      <c r="M17" s="89"/>
      <c r="N17" s="89"/>
      <c r="O17" s="89"/>
      <c r="P17" s="89"/>
      <c r="Q17" s="89"/>
      <c r="R17" s="94"/>
    </row>
    <row r="18" spans="1:18" ht="15">
      <c r="A18" s="93"/>
      <c r="B18" s="89"/>
      <c r="C18" s="89"/>
      <c r="D18" s="89"/>
      <c r="E18" s="89"/>
      <c r="F18" s="89"/>
      <c r="G18" s="89"/>
      <c r="H18" s="89"/>
      <c r="I18" s="89"/>
      <c r="J18" s="89"/>
      <c r="K18" s="89"/>
      <c r="L18" s="89"/>
      <c r="M18" s="89"/>
      <c r="N18" s="89"/>
      <c r="O18" s="89"/>
      <c r="P18" s="89"/>
      <c r="Q18" s="89"/>
      <c r="R18" s="94"/>
    </row>
    <row r="19" spans="1:18" ht="15">
      <c r="A19" s="93"/>
      <c r="B19" s="89"/>
      <c r="C19" s="89"/>
      <c r="D19" s="89"/>
      <c r="E19" s="89"/>
      <c r="F19" s="89"/>
      <c r="G19" s="89"/>
      <c r="H19" s="89"/>
      <c r="I19" s="89"/>
      <c r="J19" s="89"/>
      <c r="K19" s="89"/>
      <c r="L19" s="89"/>
      <c r="M19" s="89"/>
      <c r="N19" s="89"/>
      <c r="O19" s="89"/>
      <c r="P19" s="89"/>
      <c r="Q19" s="89"/>
      <c r="R19" s="94"/>
    </row>
    <row r="20" spans="1:18" ht="15">
      <c r="A20" s="93"/>
      <c r="B20" s="89"/>
      <c r="C20" s="89"/>
      <c r="D20" s="89"/>
      <c r="E20" s="89"/>
      <c r="F20" s="89"/>
      <c r="G20" s="89"/>
      <c r="H20" s="89"/>
      <c r="I20" s="89"/>
      <c r="J20" s="89"/>
      <c r="K20" s="89"/>
      <c r="L20" s="89"/>
      <c r="M20" s="89"/>
      <c r="N20" s="89"/>
      <c r="O20" s="89"/>
      <c r="P20" s="89"/>
      <c r="Q20" s="89"/>
      <c r="R20" s="94"/>
    </row>
    <row r="21" spans="1:18" ht="15">
      <c r="A21" s="93"/>
      <c r="B21" s="89"/>
      <c r="C21" s="89"/>
      <c r="D21" s="89"/>
      <c r="E21" s="89"/>
      <c r="F21" s="89"/>
      <c r="G21" s="89"/>
      <c r="H21" s="89"/>
      <c r="I21" s="89"/>
      <c r="J21" s="89"/>
      <c r="K21" s="89"/>
      <c r="L21" s="89"/>
      <c r="M21" s="89"/>
      <c r="N21" s="89"/>
      <c r="O21" s="89"/>
      <c r="P21" s="89"/>
      <c r="Q21" s="89"/>
      <c r="R21" s="94"/>
    </row>
    <row r="22" spans="1:18" ht="15">
      <c r="A22" s="93"/>
      <c r="B22" s="89"/>
      <c r="C22" s="89"/>
      <c r="D22" s="89"/>
      <c r="E22" s="89"/>
      <c r="F22" s="89"/>
      <c r="G22" s="89"/>
      <c r="H22" s="89"/>
      <c r="I22" s="89"/>
      <c r="J22" s="89"/>
      <c r="K22" s="89"/>
      <c r="L22" s="89"/>
      <c r="M22" s="89"/>
      <c r="N22" s="89"/>
      <c r="O22" s="89"/>
      <c r="P22" s="89"/>
      <c r="Q22" s="89"/>
      <c r="R22" s="94"/>
    </row>
    <row r="23" spans="1:18" ht="15">
      <c r="A23" s="93"/>
      <c r="B23" s="89"/>
      <c r="C23" s="89"/>
      <c r="D23" s="89"/>
      <c r="E23" s="89"/>
      <c r="F23" s="89"/>
      <c r="G23" s="89"/>
      <c r="H23" s="89"/>
      <c r="I23" s="89"/>
      <c r="J23" s="89"/>
      <c r="K23" s="89"/>
      <c r="L23" s="89"/>
      <c r="M23" s="89"/>
      <c r="N23" s="89"/>
      <c r="O23" s="89"/>
      <c r="P23" s="89"/>
      <c r="Q23" s="89"/>
      <c r="R23" s="94"/>
    </row>
    <row r="24" spans="1:18" s="14" customFormat="1" ht="15">
      <c r="A24" s="95"/>
      <c r="B24" s="96"/>
      <c r="C24" s="96"/>
      <c r="D24" s="96"/>
      <c r="E24" s="96"/>
      <c r="F24" s="96"/>
      <c r="G24" s="96"/>
      <c r="H24" s="96"/>
      <c r="I24" s="96"/>
      <c r="J24" s="96"/>
      <c r="K24" s="96"/>
      <c r="L24" s="96"/>
      <c r="M24" s="96"/>
      <c r="N24" s="96"/>
      <c r="O24" s="96"/>
      <c r="P24" s="96"/>
      <c r="Q24" s="96"/>
      <c r="R24" s="97"/>
    </row>
    <row r="25" spans="1:18" ht="15">
      <c r="A25" s="93"/>
      <c r="B25" s="89"/>
      <c r="C25" s="89"/>
      <c r="D25" s="89"/>
      <c r="E25" s="89"/>
      <c r="F25" s="89"/>
      <c r="G25" s="89"/>
      <c r="H25" s="89"/>
      <c r="I25" s="89"/>
      <c r="J25" s="89"/>
      <c r="K25" s="89"/>
      <c r="L25" s="89"/>
      <c r="M25" s="89"/>
      <c r="N25" s="89"/>
      <c r="O25" s="89"/>
      <c r="P25" s="89"/>
      <c r="Q25" s="89"/>
      <c r="R25" s="94"/>
    </row>
    <row r="26" spans="1:18" ht="15">
      <c r="A26" s="93"/>
      <c r="B26" s="89"/>
      <c r="C26" s="89"/>
      <c r="D26" s="89"/>
      <c r="E26" s="89"/>
      <c r="F26" s="89"/>
      <c r="G26" s="89"/>
      <c r="H26" s="89"/>
      <c r="I26" s="89"/>
      <c r="J26" s="89"/>
      <c r="K26" s="89"/>
      <c r="L26" s="89"/>
      <c r="M26" s="89"/>
      <c r="N26" s="89"/>
      <c r="O26" s="89"/>
      <c r="P26" s="89"/>
      <c r="Q26" s="89"/>
      <c r="R26" s="94"/>
    </row>
    <row r="27" spans="1:18" ht="31.5" customHeight="1">
      <c r="A27" s="95"/>
      <c r="B27" s="98"/>
      <c r="C27" s="99"/>
      <c r="D27" s="100" t="str">
        <f>Data!A6</f>
        <v>Family/
Youth</v>
      </c>
      <c r="E27" s="100" t="str">
        <f>Data!A7</f>
        <v>DCF</v>
      </c>
      <c r="F27" s="100" t="str">
        <f>Data!A8</f>
        <v>DMH</v>
      </c>
      <c r="G27" s="100" t="str">
        <f>Data!A9</f>
        <v>DYS</v>
      </c>
      <c r="H27" s="100" t="str">
        <f>Data!A10</f>
        <v>Probation</v>
      </c>
      <c r="I27" s="100" t="str">
        <f>Data!A11</f>
        <v>DDS</v>
      </c>
      <c r="J27" s="100" t="str">
        <f>Data!A12</f>
        <v>School</v>
      </c>
      <c r="K27" s="100" t="str">
        <f>Data!A13</f>
        <v>MCI</v>
      </c>
      <c r="L27" s="100" t="str">
        <f>Data!A14</f>
        <v>In-Home</v>
      </c>
      <c r="M27" s="100" t="str">
        <f>Data!A15</f>
        <v>Out-
patient</v>
      </c>
      <c r="N27" s="100" t="str">
        <f>Data!A16</f>
        <v>PCP</v>
      </c>
      <c r="O27" s="100" t="str">
        <f>Data!A17</f>
        <v>Hospital</v>
      </c>
      <c r="P27" s="100" t="str">
        <f>Data!A18</f>
        <v>TCU/
CBAT</v>
      </c>
      <c r="Q27" s="100" t="str">
        <f>Data!A19</f>
        <v>Other</v>
      </c>
      <c r="R27" s="101"/>
    </row>
    <row r="28" spans="1:18" ht="15">
      <c r="A28" s="93"/>
      <c r="B28" s="102" t="s">
        <v>39</v>
      </c>
      <c r="C28" s="103" t="str">
        <f>Data!R21</f>
        <v>Jul-10 (%)</v>
      </c>
      <c r="D28" s="104">
        <f>Data!C6</f>
        <v>0.20382165605095542</v>
      </c>
      <c r="E28" s="104">
        <f>Data!C7</f>
        <v>0.2526539278131635</v>
      </c>
      <c r="F28" s="104">
        <f>Data!C8</f>
        <v>0.006369426751592357</v>
      </c>
      <c r="G28" s="104">
        <f>Data!C9</f>
        <v>0.010615711252653927</v>
      </c>
      <c r="H28" s="104">
        <f>Data!C10</f>
        <v>0.014861995753715499</v>
      </c>
      <c r="I28" s="104">
        <f>Data!C11</f>
        <v>0.006369426751592357</v>
      </c>
      <c r="J28" s="104">
        <f>Data!C12</f>
        <v>0.010615711252653927</v>
      </c>
      <c r="K28" s="104">
        <f>Data!C13</f>
        <v>0.02335456475583864</v>
      </c>
      <c r="L28" s="104">
        <f>Data!C14</f>
        <v>0.04883227176220807</v>
      </c>
      <c r="M28" s="104">
        <f>Data!C15</f>
        <v>0.16348195329087048</v>
      </c>
      <c r="N28" s="104">
        <f>Data!C16</f>
        <v>0.008492569002123142</v>
      </c>
      <c r="O28" s="104">
        <f>Data!C17</f>
        <v>0.08280254777070063</v>
      </c>
      <c r="P28" s="104">
        <f>Data!C18</f>
        <v>0.025477707006369428</v>
      </c>
      <c r="Q28" s="104">
        <f>Data!C19</f>
        <v>0.14225053078556263</v>
      </c>
      <c r="R28" s="105"/>
    </row>
    <row r="29" spans="1:18" ht="15">
      <c r="A29" s="93"/>
      <c r="B29" s="106" t="s">
        <v>39</v>
      </c>
      <c r="C29" s="107" t="s">
        <v>44</v>
      </c>
      <c r="D29" s="104">
        <f>Data!G6</f>
        <v>0.20382165605095542</v>
      </c>
      <c r="E29" s="104">
        <f>Data!G7</f>
        <v>0.2526539278131635</v>
      </c>
      <c r="F29" s="104">
        <f>Data!G8</f>
        <v>0.006369426751592357</v>
      </c>
      <c r="G29" s="104">
        <f>Data!G9</f>
        <v>0.010615711252653927</v>
      </c>
      <c r="H29" s="104">
        <f>Data!G10</f>
        <v>0.014861995753715499</v>
      </c>
      <c r="I29" s="104">
        <f>Data!G11</f>
        <v>0.006369426751592357</v>
      </c>
      <c r="J29" s="104">
        <f>Data!G12</f>
        <v>0.010615711252653927</v>
      </c>
      <c r="K29" s="104">
        <f>Data!G13</f>
        <v>0.02335456475583864</v>
      </c>
      <c r="L29" s="104">
        <f>Data!G14</f>
        <v>0.04883227176220807</v>
      </c>
      <c r="M29" s="104">
        <f>Data!G15</f>
        <v>0.16348195329087048</v>
      </c>
      <c r="N29" s="104">
        <f>Data!G16</f>
        <v>0.008492569002123142</v>
      </c>
      <c r="O29" s="104">
        <f>Data!G17</f>
        <v>0.08280254777070063</v>
      </c>
      <c r="P29" s="104">
        <f>Data!G18</f>
        <v>0.025477707006369428</v>
      </c>
      <c r="Q29" s="104">
        <f>Data!G19</f>
        <v>0.14225053078556263</v>
      </c>
      <c r="R29" s="100" t="s">
        <v>0</v>
      </c>
    </row>
    <row r="30" spans="1:18" ht="15">
      <c r="A30" s="93"/>
      <c r="B30" s="108"/>
      <c r="C30" s="103" t="str">
        <f>Data!C5</f>
        <v>Jul-10 (N)</v>
      </c>
      <c r="D30" s="109">
        <f>Data!B6</f>
        <v>96</v>
      </c>
      <c r="E30" s="109">
        <f>Data!B7</f>
        <v>119</v>
      </c>
      <c r="F30" s="109">
        <f>Data!B8</f>
        <v>3</v>
      </c>
      <c r="G30" s="109">
        <f>Data!B9</f>
        <v>5</v>
      </c>
      <c r="H30" s="110">
        <f>Data!B10</f>
        <v>7</v>
      </c>
      <c r="I30" s="109">
        <f>Data!B11</f>
        <v>3</v>
      </c>
      <c r="J30" s="109">
        <f>Data!B12</f>
        <v>5</v>
      </c>
      <c r="K30" s="109">
        <f>Data!B13</f>
        <v>11</v>
      </c>
      <c r="L30" s="109">
        <f>Data!B14</f>
        <v>23</v>
      </c>
      <c r="M30" s="109">
        <f>Data!B15</f>
        <v>77</v>
      </c>
      <c r="N30" s="109">
        <f>Data!B16</f>
        <v>4</v>
      </c>
      <c r="O30" s="109">
        <f>Data!B17</f>
        <v>39</v>
      </c>
      <c r="P30" s="109">
        <f>Data!B18</f>
        <v>12</v>
      </c>
      <c r="Q30" s="109">
        <f>Data!B19</f>
        <v>67</v>
      </c>
      <c r="R30" s="109">
        <f>Data!B20</f>
        <v>471</v>
      </c>
    </row>
    <row r="31" spans="1:18" ht="15">
      <c r="A31" s="93"/>
      <c r="B31" s="108"/>
      <c r="C31" s="107" t="s">
        <v>38</v>
      </c>
      <c r="D31" s="109">
        <f>Data!F6</f>
        <v>96</v>
      </c>
      <c r="E31" s="109">
        <f>Data!F7</f>
        <v>119</v>
      </c>
      <c r="F31" s="109">
        <f>Data!F8</f>
        <v>3</v>
      </c>
      <c r="G31" s="109">
        <f>Data!F9</f>
        <v>5</v>
      </c>
      <c r="H31" s="110">
        <f>Data!F10</f>
        <v>7</v>
      </c>
      <c r="I31" s="109">
        <f>Data!F11</f>
        <v>3</v>
      </c>
      <c r="J31" s="109">
        <f>Data!F12</f>
        <v>5</v>
      </c>
      <c r="K31" s="109">
        <f>Data!F13</f>
        <v>11</v>
      </c>
      <c r="L31" s="109">
        <f>Data!F14</f>
        <v>23</v>
      </c>
      <c r="M31" s="109">
        <f>Data!F15</f>
        <v>77</v>
      </c>
      <c r="N31" s="109">
        <f>Data!F16</f>
        <v>4</v>
      </c>
      <c r="O31" s="109">
        <f>Data!F17</f>
        <v>39</v>
      </c>
      <c r="P31" s="109">
        <f>Data!F18</f>
        <v>12</v>
      </c>
      <c r="Q31" s="109">
        <f>Data!F19</f>
        <v>67</v>
      </c>
      <c r="R31" s="109">
        <f>Data!F20</f>
        <v>471</v>
      </c>
    </row>
    <row r="32" spans="1:18" ht="6.75" customHeight="1">
      <c r="A32" s="93"/>
      <c r="B32" s="108"/>
      <c r="C32" s="108"/>
      <c r="D32" s="108"/>
      <c r="E32" s="108"/>
      <c r="F32" s="108"/>
      <c r="G32" s="108"/>
      <c r="H32" s="108"/>
      <c r="I32" s="108"/>
      <c r="J32" s="108"/>
      <c r="K32" s="108"/>
      <c r="L32" s="108"/>
      <c r="M32" s="108"/>
      <c r="N32" s="108"/>
      <c r="O32" s="108"/>
      <c r="P32" s="108"/>
      <c r="Q32" s="108"/>
      <c r="R32" s="111"/>
    </row>
    <row r="33" spans="1:18" ht="15">
      <c r="A33" s="93"/>
      <c r="B33" s="108"/>
      <c r="C33" s="108" t="str">
        <f>Data!R27</f>
        <v>Prepared by the Massachusetts Behavioral Health Partnership on 9/24/2010.</v>
      </c>
      <c r="D33" s="108"/>
      <c r="E33" s="108"/>
      <c r="F33" s="108"/>
      <c r="G33" s="108"/>
      <c r="H33" s="108"/>
      <c r="I33" s="108"/>
      <c r="J33" s="108"/>
      <c r="K33" s="108"/>
      <c r="L33" s="108"/>
      <c r="M33" s="108"/>
      <c r="N33" s="108"/>
      <c r="O33" s="108"/>
      <c r="P33" s="108"/>
      <c r="Q33" s="108"/>
      <c r="R33" s="111"/>
    </row>
    <row r="34" spans="1:18" ht="15">
      <c r="A34" s="112"/>
      <c r="B34" s="113"/>
      <c r="C34" s="146"/>
      <c r="D34" s="113"/>
      <c r="E34" s="113"/>
      <c r="F34" s="113"/>
      <c r="G34" s="113"/>
      <c r="H34" s="113"/>
      <c r="I34" s="113"/>
      <c r="J34" s="113"/>
      <c r="K34" s="113"/>
      <c r="L34" s="113"/>
      <c r="M34" s="113"/>
      <c r="N34" s="113"/>
      <c r="O34" s="113"/>
      <c r="P34" s="113"/>
      <c r="Q34" s="113"/>
      <c r="R34" s="114"/>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2" sqref="A2"/>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Data!R33&amp;"2"</f>
        <v>DRAFT CSA Monthly Report for July 2010, Report 2</v>
      </c>
      <c r="B1" s="170"/>
      <c r="C1" s="170"/>
      <c r="D1" s="170"/>
      <c r="E1" s="170"/>
      <c r="F1" s="170"/>
      <c r="G1" s="170"/>
      <c r="H1" s="170"/>
      <c r="I1" s="170"/>
      <c r="J1" s="170"/>
      <c r="K1" s="170"/>
      <c r="L1" s="170"/>
      <c r="M1" s="171"/>
    </row>
    <row r="2" spans="1:13" ht="6" customHeight="1">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8.25" customHeight="1">
      <c r="A26" s="93"/>
      <c r="B26" s="89"/>
      <c r="C26" s="89"/>
      <c r="D26" s="89"/>
      <c r="E26" s="89"/>
      <c r="F26" s="89"/>
      <c r="G26" s="89"/>
      <c r="H26" s="89"/>
      <c r="I26" s="89"/>
      <c r="J26" s="89"/>
      <c r="K26" s="89"/>
      <c r="L26" s="89"/>
      <c r="M26" s="94"/>
    </row>
    <row r="27" spans="1:13" ht="48" customHeight="1">
      <c r="A27" s="95"/>
      <c r="B27" s="98"/>
      <c r="C27" s="99"/>
      <c r="D27" s="115" t="str">
        <f>Data!A64</f>
        <v>Service Started</v>
      </c>
      <c r="E27" s="115" t="str">
        <f>Data!A65</f>
        <v>Initial Appt Offered</v>
      </c>
      <c r="F27" s="115" t="str">
        <f>Data!A66</f>
        <v>Family Not Yet Reached</v>
      </c>
      <c r="G27" s="115" t="str">
        <f>Data!A67</f>
        <v>Not MH Eligible</v>
      </c>
      <c r="H27" s="115" t="str">
        <f>Data!A68</f>
        <v>Referred to Other Service</v>
      </c>
      <c r="I27" s="115" t="str">
        <f>Data!A69</f>
        <v>Family Declines Service</v>
      </c>
      <c r="J27" s="115" t="str">
        <f>Data!A70</f>
        <v>Waiting for Preferred Staff</v>
      </c>
      <c r="K27" s="115" t="str">
        <f>Data!A71</f>
        <v>Waiting to Schedule 1st Appt</v>
      </c>
      <c r="L27" s="98"/>
      <c r="M27" s="94"/>
    </row>
    <row r="28" spans="1:13" ht="15">
      <c r="A28" s="93"/>
      <c r="B28" s="102" t="s">
        <v>39</v>
      </c>
      <c r="C28" s="103" t="str">
        <f>Data!R21</f>
        <v>Jul-10 (%)</v>
      </c>
      <c r="D28" s="104">
        <f>Data!C64</f>
        <v>0.35881104033970274</v>
      </c>
      <c r="E28" s="104">
        <f>Data!C65</f>
        <v>0.09341825902335456</v>
      </c>
      <c r="F28" s="104">
        <f>Data!C66</f>
        <v>0.22505307855626328</v>
      </c>
      <c r="G28" s="104">
        <f>Data!C67</f>
        <v>0.029723991507430998</v>
      </c>
      <c r="H28" s="104">
        <f>Data!C68</f>
        <v>0.029723991507430998</v>
      </c>
      <c r="I28" s="104">
        <f>Data!C69</f>
        <v>0.07855626326963906</v>
      </c>
      <c r="J28" s="104">
        <f>Data!C70</f>
        <v>0.012738853503184714</v>
      </c>
      <c r="K28" s="104">
        <f>Data!C71</f>
        <v>0.17197452229299362</v>
      </c>
      <c r="L28" s="116"/>
      <c r="M28" s="94"/>
    </row>
    <row r="29" spans="1:13" ht="15">
      <c r="A29" s="93"/>
      <c r="B29" s="106" t="s">
        <v>39</v>
      </c>
      <c r="C29" s="107" t="s">
        <v>44</v>
      </c>
      <c r="D29" s="104">
        <f>Data!G64</f>
        <v>0.35881104033970274</v>
      </c>
      <c r="E29" s="104">
        <f>Data!G65</f>
        <v>0.09341825902335456</v>
      </c>
      <c r="F29" s="104">
        <f>Data!G66</f>
        <v>0.22505307855626328</v>
      </c>
      <c r="G29" s="104">
        <f>Data!G67</f>
        <v>0.029723991507430998</v>
      </c>
      <c r="H29" s="104">
        <f>Data!G68</f>
        <v>0.029723991507430998</v>
      </c>
      <c r="I29" s="104">
        <f>Data!G69</f>
        <v>0.07855626326963906</v>
      </c>
      <c r="J29" s="104">
        <f>Data!G70</f>
        <v>0.012738853503184714</v>
      </c>
      <c r="K29" s="104">
        <f>Data!G71</f>
        <v>0.17197452229299362</v>
      </c>
      <c r="L29" s="100" t="s">
        <v>0</v>
      </c>
      <c r="M29" s="94"/>
    </row>
    <row r="30" spans="1:13" ht="15">
      <c r="A30" s="93"/>
      <c r="B30" s="108"/>
      <c r="C30" s="103" t="str">
        <f>Data!C5</f>
        <v>Jul-10 (N)</v>
      </c>
      <c r="D30" s="109">
        <f>Data!B64</f>
        <v>169</v>
      </c>
      <c r="E30" s="109">
        <f>Data!B65</f>
        <v>44</v>
      </c>
      <c r="F30" s="109">
        <f>Data!B66</f>
        <v>106</v>
      </c>
      <c r="G30" s="109">
        <f>Data!B67</f>
        <v>14</v>
      </c>
      <c r="H30" s="109">
        <f>Data!B68</f>
        <v>14</v>
      </c>
      <c r="I30" s="109">
        <f>Data!B69</f>
        <v>37</v>
      </c>
      <c r="J30" s="109">
        <f>Data!B70</f>
        <v>6</v>
      </c>
      <c r="K30" s="109">
        <f>Data!B71</f>
        <v>81</v>
      </c>
      <c r="L30" s="109">
        <f>Data!B72</f>
        <v>471</v>
      </c>
      <c r="M30" s="94"/>
    </row>
    <row r="31" spans="1:13" ht="15">
      <c r="A31" s="93"/>
      <c r="B31" s="108"/>
      <c r="C31" s="107" t="s">
        <v>38</v>
      </c>
      <c r="D31" s="109">
        <f>Data!F64</f>
        <v>169</v>
      </c>
      <c r="E31" s="109">
        <f>Data!F65</f>
        <v>44</v>
      </c>
      <c r="F31" s="109">
        <f>Data!F66</f>
        <v>106</v>
      </c>
      <c r="G31" s="109">
        <f>Data!F67</f>
        <v>14</v>
      </c>
      <c r="H31" s="109">
        <f>Data!F68</f>
        <v>14</v>
      </c>
      <c r="I31" s="109">
        <f>Data!F69</f>
        <v>37</v>
      </c>
      <c r="J31" s="109">
        <f>Data!F70</f>
        <v>6</v>
      </c>
      <c r="K31" s="109">
        <f>Data!F71</f>
        <v>81</v>
      </c>
      <c r="L31" s="109">
        <f>Data!F72</f>
        <v>471</v>
      </c>
      <c r="M31" s="94"/>
    </row>
    <row r="32" spans="1:13" ht="9" customHeight="1">
      <c r="A32" s="93"/>
      <c r="B32" s="108"/>
      <c r="C32" s="108"/>
      <c r="D32" s="108"/>
      <c r="E32" s="108"/>
      <c r="F32" s="108"/>
      <c r="G32" s="108"/>
      <c r="H32" s="108"/>
      <c r="I32" s="108"/>
      <c r="J32" s="108"/>
      <c r="K32" s="108"/>
      <c r="L32" s="108"/>
      <c r="M32" s="94"/>
    </row>
    <row r="33" spans="1:13" ht="15" customHeight="1">
      <c r="A33" s="93"/>
      <c r="B33" s="108"/>
      <c r="C33" s="108" t="str">
        <f>Data!R27</f>
        <v>Prepared by the Massachusetts Behavioral Health Partnership on 9/24/2010.</v>
      </c>
      <c r="D33" s="108"/>
      <c r="E33" s="108"/>
      <c r="F33" s="108"/>
      <c r="G33" s="108"/>
      <c r="H33" s="108"/>
      <c r="I33" s="108"/>
      <c r="J33" s="108"/>
      <c r="K33" s="108"/>
      <c r="L33" s="108"/>
      <c r="M33" s="94"/>
    </row>
    <row r="34" spans="1:13" ht="9" customHeight="1">
      <c r="A34" s="112"/>
      <c r="B34" s="113"/>
      <c r="C34" s="146"/>
      <c r="D34" s="113"/>
      <c r="E34" s="113"/>
      <c r="F34" s="113"/>
      <c r="G34" s="113"/>
      <c r="H34" s="113"/>
      <c r="I34" s="113"/>
      <c r="J34" s="113"/>
      <c r="K34" s="113"/>
      <c r="L34" s="113"/>
      <c r="M34" s="117"/>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2" sqref="A2"/>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Data!R33&amp;"3"</f>
        <v>DRAFT CSA Monthly Report for July 2010, Report 3</v>
      </c>
      <c r="B1" s="170"/>
      <c r="C1" s="170"/>
      <c r="D1" s="170"/>
      <c r="E1" s="170"/>
      <c r="F1" s="170"/>
      <c r="G1" s="170"/>
      <c r="H1" s="170"/>
      <c r="I1" s="170"/>
      <c r="J1" s="170"/>
      <c r="K1" s="170"/>
      <c r="L1" s="170"/>
      <c r="M1" s="170"/>
      <c r="N1" s="170"/>
      <c r="O1" s="170"/>
      <c r="P1" s="171"/>
    </row>
    <row r="2" spans="1:16" ht="30.75" customHeight="1">
      <c r="A2" s="93"/>
      <c r="B2" s="89"/>
      <c r="C2" s="89"/>
      <c r="D2" s="89"/>
      <c r="E2" s="89"/>
      <c r="F2" s="89"/>
      <c r="G2" s="89"/>
      <c r="H2" s="89"/>
      <c r="I2" s="89"/>
      <c r="J2" s="89"/>
      <c r="K2" s="89"/>
      <c r="L2" s="89"/>
      <c r="M2" s="89"/>
      <c r="N2" s="89"/>
      <c r="O2" s="89"/>
      <c r="P2" s="94"/>
    </row>
    <row r="3" spans="1:16" ht="15">
      <c r="A3" s="93"/>
      <c r="B3" s="89"/>
      <c r="C3" s="89"/>
      <c r="D3" s="89"/>
      <c r="E3" s="89"/>
      <c r="F3" s="89"/>
      <c r="G3" s="89"/>
      <c r="H3" s="89"/>
      <c r="I3" s="89"/>
      <c r="J3" s="89"/>
      <c r="K3" s="89"/>
      <c r="L3" s="89"/>
      <c r="M3" s="89"/>
      <c r="N3" s="89"/>
      <c r="O3" s="89"/>
      <c r="P3" s="94"/>
    </row>
    <row r="4" spans="1:16" ht="15">
      <c r="A4" s="93"/>
      <c r="B4" s="89"/>
      <c r="C4" s="89"/>
      <c r="D4" s="89"/>
      <c r="E4" s="89"/>
      <c r="F4" s="89"/>
      <c r="G4" s="89"/>
      <c r="H4" s="89"/>
      <c r="I4" s="89"/>
      <c r="J4" s="89"/>
      <c r="K4" s="89"/>
      <c r="L4" s="89"/>
      <c r="M4" s="89"/>
      <c r="N4" s="89"/>
      <c r="O4" s="89"/>
      <c r="P4" s="94"/>
    </row>
    <row r="5" spans="1:16" ht="15">
      <c r="A5" s="93"/>
      <c r="B5" s="89"/>
      <c r="C5" s="89"/>
      <c r="D5" s="89"/>
      <c r="E5" s="89"/>
      <c r="F5" s="89"/>
      <c r="G5" s="89"/>
      <c r="H5" s="89"/>
      <c r="I5" s="89"/>
      <c r="J5" s="89"/>
      <c r="K5" s="89"/>
      <c r="L5" s="89"/>
      <c r="M5" s="89"/>
      <c r="N5" s="89"/>
      <c r="O5" s="89"/>
      <c r="P5" s="94"/>
    </row>
    <row r="6" spans="1:16" ht="15">
      <c r="A6" s="93"/>
      <c r="B6" s="89"/>
      <c r="C6" s="89"/>
      <c r="D6" s="89"/>
      <c r="E6" s="89"/>
      <c r="F6" s="89"/>
      <c r="G6" s="89"/>
      <c r="H6" s="89"/>
      <c r="I6" s="89"/>
      <c r="J6" s="89"/>
      <c r="K6" s="89"/>
      <c r="L6" s="89"/>
      <c r="M6" s="89"/>
      <c r="N6" s="89"/>
      <c r="O6" s="89"/>
      <c r="P6" s="94"/>
    </row>
    <row r="7" spans="1:16" ht="15">
      <c r="A7" s="93"/>
      <c r="B7" s="89"/>
      <c r="C7" s="89"/>
      <c r="D7" s="89"/>
      <c r="E7" s="89"/>
      <c r="F7" s="89"/>
      <c r="G7" s="89"/>
      <c r="H7" s="89"/>
      <c r="I7" s="89"/>
      <c r="J7" s="89"/>
      <c r="K7" s="89"/>
      <c r="L7" s="89"/>
      <c r="M7" s="89"/>
      <c r="N7" s="89"/>
      <c r="O7" s="89"/>
      <c r="P7" s="94"/>
    </row>
    <row r="8" spans="1:16" ht="15">
      <c r="A8" s="93"/>
      <c r="B8" s="89"/>
      <c r="C8" s="89"/>
      <c r="D8" s="89"/>
      <c r="E8" s="89"/>
      <c r="F8" s="89"/>
      <c r="G8" s="89"/>
      <c r="H8" s="89"/>
      <c r="I8" s="89"/>
      <c r="J8" s="89"/>
      <c r="K8" s="89"/>
      <c r="L8" s="89"/>
      <c r="M8" s="89"/>
      <c r="N8" s="89"/>
      <c r="O8" s="89"/>
      <c r="P8" s="94"/>
    </row>
    <row r="9" spans="1:16" ht="15">
      <c r="A9" s="93"/>
      <c r="B9" s="89"/>
      <c r="C9" s="89"/>
      <c r="D9" s="89"/>
      <c r="E9" s="89"/>
      <c r="F9" s="89"/>
      <c r="G9" s="89"/>
      <c r="H9" s="89"/>
      <c r="I9" s="89"/>
      <c r="J9" s="89"/>
      <c r="K9" s="89"/>
      <c r="L9" s="89"/>
      <c r="M9" s="89"/>
      <c r="N9" s="89"/>
      <c r="O9" s="89"/>
      <c r="P9" s="94"/>
    </row>
    <row r="10" spans="1:16" ht="15">
      <c r="A10" s="93"/>
      <c r="B10" s="89"/>
      <c r="C10" s="89"/>
      <c r="D10" s="89"/>
      <c r="E10" s="89"/>
      <c r="F10" s="89"/>
      <c r="G10" s="89"/>
      <c r="H10" s="89"/>
      <c r="I10" s="89"/>
      <c r="J10" s="89"/>
      <c r="K10" s="89"/>
      <c r="L10" s="89"/>
      <c r="M10" s="89"/>
      <c r="N10" s="89"/>
      <c r="O10" s="89"/>
      <c r="P10" s="94"/>
    </row>
    <row r="11" spans="1:16" ht="15">
      <c r="A11" s="93"/>
      <c r="B11" s="89"/>
      <c r="C11" s="89"/>
      <c r="D11" s="89"/>
      <c r="E11" s="89"/>
      <c r="F11" s="89"/>
      <c r="G11" s="89"/>
      <c r="H11" s="89"/>
      <c r="I11" s="89"/>
      <c r="J11" s="89"/>
      <c r="K11" s="89"/>
      <c r="L11" s="89"/>
      <c r="M11" s="89"/>
      <c r="N11" s="89"/>
      <c r="O11" s="89"/>
      <c r="P11" s="94"/>
    </row>
    <row r="12" spans="1:16" ht="15">
      <c r="A12" s="93"/>
      <c r="B12" s="89"/>
      <c r="C12" s="89"/>
      <c r="D12" s="89"/>
      <c r="E12" s="89"/>
      <c r="F12" s="89"/>
      <c r="G12" s="89"/>
      <c r="H12" s="89"/>
      <c r="I12" s="89"/>
      <c r="J12" s="89"/>
      <c r="K12" s="89"/>
      <c r="L12" s="89"/>
      <c r="M12" s="89"/>
      <c r="N12" s="89"/>
      <c r="O12" s="89"/>
      <c r="P12" s="94"/>
    </row>
    <row r="13" spans="1:16" ht="15">
      <c r="A13" s="93"/>
      <c r="B13" s="89"/>
      <c r="C13" s="89"/>
      <c r="D13" s="89"/>
      <c r="E13" s="89"/>
      <c r="F13" s="89"/>
      <c r="G13" s="89"/>
      <c r="H13" s="89"/>
      <c r="I13" s="89"/>
      <c r="J13" s="89"/>
      <c r="K13" s="89"/>
      <c r="L13" s="89"/>
      <c r="M13" s="89"/>
      <c r="N13" s="89"/>
      <c r="O13" s="89"/>
      <c r="P13" s="94"/>
    </row>
    <row r="14" spans="1:16" ht="77.25" customHeight="1">
      <c r="A14" s="93"/>
      <c r="B14" s="89"/>
      <c r="C14" s="89"/>
      <c r="D14" s="89"/>
      <c r="E14" s="89"/>
      <c r="F14" s="89"/>
      <c r="G14" s="89"/>
      <c r="H14" s="89"/>
      <c r="I14" s="89"/>
      <c r="J14" s="89"/>
      <c r="K14" s="89"/>
      <c r="L14" s="89"/>
      <c r="M14" s="89"/>
      <c r="N14" s="89"/>
      <c r="O14" s="89"/>
      <c r="P14" s="94"/>
    </row>
    <row r="15" spans="1:16" ht="15">
      <c r="A15" s="93"/>
      <c r="B15" s="89"/>
      <c r="C15" s="89"/>
      <c r="D15" s="89"/>
      <c r="E15" s="89"/>
      <c r="F15" s="89"/>
      <c r="G15" s="89"/>
      <c r="H15" s="89"/>
      <c r="I15" s="89"/>
      <c r="J15" s="89"/>
      <c r="K15" s="89"/>
      <c r="L15" s="89"/>
      <c r="M15" s="89"/>
      <c r="N15" s="89"/>
      <c r="O15" s="89"/>
      <c r="P15" s="94"/>
    </row>
    <row r="16" spans="1:16" ht="15">
      <c r="A16" s="93"/>
      <c r="B16" s="89"/>
      <c r="C16" s="89"/>
      <c r="D16" s="89"/>
      <c r="E16" s="89"/>
      <c r="F16" s="89"/>
      <c r="G16" s="89"/>
      <c r="H16" s="89"/>
      <c r="I16" s="89"/>
      <c r="J16" s="89"/>
      <c r="K16" s="89"/>
      <c r="L16" s="89"/>
      <c r="M16" s="89"/>
      <c r="N16" s="89"/>
      <c r="O16" s="89"/>
      <c r="P16" s="94"/>
    </row>
    <row r="17" spans="1:16" ht="15">
      <c r="A17" s="93"/>
      <c r="B17" s="89"/>
      <c r="C17" s="89"/>
      <c r="D17" s="89"/>
      <c r="E17" s="89"/>
      <c r="F17" s="89"/>
      <c r="G17" s="89"/>
      <c r="H17" s="89"/>
      <c r="I17" s="89"/>
      <c r="J17" s="89"/>
      <c r="K17" s="89"/>
      <c r="L17" s="89"/>
      <c r="M17" s="89"/>
      <c r="N17" s="89"/>
      <c r="O17" s="89"/>
      <c r="P17" s="94"/>
    </row>
    <row r="18" spans="1:16" ht="15">
      <c r="A18" s="93"/>
      <c r="B18" s="89"/>
      <c r="C18" s="89"/>
      <c r="D18" s="89"/>
      <c r="E18" s="89"/>
      <c r="F18" s="89"/>
      <c r="G18" s="89"/>
      <c r="H18" s="89"/>
      <c r="I18" s="89"/>
      <c r="J18" s="89"/>
      <c r="K18" s="89"/>
      <c r="L18" s="89"/>
      <c r="M18" s="89"/>
      <c r="N18" s="89"/>
      <c r="O18" s="89"/>
      <c r="P18" s="94"/>
    </row>
    <row r="19" spans="1:16" ht="15">
      <c r="A19" s="93"/>
      <c r="B19" s="89"/>
      <c r="C19" s="89"/>
      <c r="D19" s="89"/>
      <c r="E19" s="89"/>
      <c r="F19" s="89"/>
      <c r="G19" s="89"/>
      <c r="H19" s="89"/>
      <c r="I19" s="89"/>
      <c r="J19" s="89"/>
      <c r="K19" s="89"/>
      <c r="L19" s="89"/>
      <c r="M19" s="89"/>
      <c r="N19" s="89"/>
      <c r="O19" s="89"/>
      <c r="P19" s="94"/>
    </row>
    <row r="20" spans="1:16" ht="15">
      <c r="A20" s="93"/>
      <c r="B20" s="89"/>
      <c r="C20" s="89"/>
      <c r="D20" s="89"/>
      <c r="E20" s="89"/>
      <c r="F20" s="89"/>
      <c r="G20" s="89"/>
      <c r="H20" s="89"/>
      <c r="I20" s="89"/>
      <c r="J20" s="89"/>
      <c r="K20" s="89"/>
      <c r="L20" s="89"/>
      <c r="M20" s="89"/>
      <c r="N20" s="89"/>
      <c r="O20" s="89"/>
      <c r="P20" s="94"/>
    </row>
    <row r="21" spans="1:16" ht="15">
      <c r="A21" s="93"/>
      <c r="B21" s="89"/>
      <c r="C21" s="89"/>
      <c r="D21" s="89"/>
      <c r="E21" s="89"/>
      <c r="F21" s="89"/>
      <c r="G21" s="89"/>
      <c r="H21" s="89"/>
      <c r="I21" s="89"/>
      <c r="J21" s="89"/>
      <c r="K21" s="89"/>
      <c r="L21" s="89"/>
      <c r="M21" s="89"/>
      <c r="N21" s="89"/>
      <c r="O21" s="89"/>
      <c r="P21" s="94"/>
    </row>
    <row r="22" spans="1:16" ht="15">
      <c r="A22" s="93"/>
      <c r="B22" s="89"/>
      <c r="C22" s="89"/>
      <c r="D22" s="89"/>
      <c r="E22" s="89"/>
      <c r="F22" s="89"/>
      <c r="G22" s="89"/>
      <c r="H22" s="89"/>
      <c r="I22" s="89"/>
      <c r="J22" s="89"/>
      <c r="K22" s="89"/>
      <c r="L22" s="89"/>
      <c r="M22" s="89"/>
      <c r="N22" s="89"/>
      <c r="O22" s="89"/>
      <c r="P22" s="94"/>
    </row>
    <row r="23" spans="1:16" ht="15">
      <c r="A23" s="93"/>
      <c r="B23" s="89"/>
      <c r="C23" s="89"/>
      <c r="D23" s="89"/>
      <c r="E23" s="89"/>
      <c r="F23" s="89"/>
      <c r="G23" s="89"/>
      <c r="H23" s="89"/>
      <c r="I23" s="89"/>
      <c r="J23" s="89"/>
      <c r="K23" s="89"/>
      <c r="L23" s="89"/>
      <c r="M23" s="89"/>
      <c r="N23" s="89"/>
      <c r="O23" s="89"/>
      <c r="P23" s="94"/>
    </row>
    <row r="24" spans="1:16" s="14" customFormat="1" ht="15">
      <c r="A24" s="95"/>
      <c r="B24" s="96"/>
      <c r="C24" s="96"/>
      <c r="D24" s="96"/>
      <c r="E24" s="96"/>
      <c r="F24" s="96"/>
      <c r="G24" s="96"/>
      <c r="H24" s="96"/>
      <c r="I24" s="96"/>
      <c r="J24" s="96"/>
      <c r="K24" s="96"/>
      <c r="L24" s="96"/>
      <c r="M24" s="96"/>
      <c r="N24" s="96"/>
      <c r="O24" s="96"/>
      <c r="P24" s="97"/>
    </row>
    <row r="25" spans="1:16" ht="15">
      <c r="A25" s="93"/>
      <c r="B25" s="89"/>
      <c r="C25" s="89"/>
      <c r="D25" s="89"/>
      <c r="E25" s="89"/>
      <c r="F25" s="89"/>
      <c r="G25" s="89"/>
      <c r="H25" s="89"/>
      <c r="I25" s="89"/>
      <c r="J25" s="89"/>
      <c r="K25" s="89"/>
      <c r="L25" s="89"/>
      <c r="M25" s="89"/>
      <c r="N25" s="89"/>
      <c r="O25" s="89"/>
      <c r="P25" s="94"/>
    </row>
    <row r="26" spans="1:16" ht="15">
      <c r="A26" s="93"/>
      <c r="B26" s="89"/>
      <c r="C26" s="89"/>
      <c r="D26" s="89"/>
      <c r="E26" s="89"/>
      <c r="F26" s="89"/>
      <c r="G26" s="89"/>
      <c r="H26" s="89"/>
      <c r="I26" s="89"/>
      <c r="J26" s="89"/>
      <c r="K26" s="89"/>
      <c r="L26" s="89"/>
      <c r="M26" s="89"/>
      <c r="N26" s="89"/>
      <c r="O26" s="89"/>
      <c r="P26" s="94"/>
    </row>
    <row r="27" spans="1:16" ht="15">
      <c r="A27" s="95"/>
      <c r="B27" s="98"/>
      <c r="C27" s="99"/>
      <c r="D27" s="100" t="str">
        <f>Data!I5</f>
        <v>Jul-10</v>
      </c>
      <c r="E27" s="100" t="str">
        <f>Data!I6</f>
        <v>Aug-10</v>
      </c>
      <c r="F27" s="100" t="str">
        <f>Data!I7</f>
        <v>Sep-10</v>
      </c>
      <c r="G27" s="100" t="str">
        <f>Data!I8</f>
        <v>Oct-10</v>
      </c>
      <c r="H27" s="100" t="str">
        <f>Data!I9</f>
        <v>Nov-10</v>
      </c>
      <c r="I27" s="100" t="str">
        <f>Data!I10</f>
        <v>Dec-10</v>
      </c>
      <c r="J27" s="100" t="str">
        <f>Data!I11</f>
        <v>Jan-11</v>
      </c>
      <c r="K27" s="100" t="str">
        <f>Data!I12</f>
        <v>Feb-11</v>
      </c>
      <c r="L27" s="100" t="str">
        <f>Data!I13</f>
        <v>Mar-11</v>
      </c>
      <c r="M27" s="100" t="str">
        <f>Data!I14</f>
        <v>Apr-11</v>
      </c>
      <c r="N27" s="100" t="str">
        <f>Data!I15</f>
        <v>May-11</v>
      </c>
      <c r="O27" s="100" t="str">
        <f>Data!I16</f>
        <v>Jun-11</v>
      </c>
      <c r="P27" s="94"/>
    </row>
    <row r="28" spans="1:16" ht="15">
      <c r="A28" s="93"/>
      <c r="B28" s="102" t="s">
        <v>39</v>
      </c>
      <c r="C28" s="103" t="s">
        <v>122</v>
      </c>
      <c r="D28" s="118">
        <f>Data!O5</f>
        <v>21.53133514986376</v>
      </c>
      <c r="E28" s="104"/>
      <c r="F28" s="104"/>
      <c r="G28" s="104"/>
      <c r="H28" s="104"/>
      <c r="I28" s="104"/>
      <c r="J28" s="104"/>
      <c r="K28" s="104"/>
      <c r="L28" s="104"/>
      <c r="M28" s="104"/>
      <c r="N28" s="104"/>
      <c r="O28" s="104"/>
      <c r="P28" s="94"/>
    </row>
    <row r="29" spans="1:16" ht="15">
      <c r="A29" s="93"/>
      <c r="B29" s="108"/>
      <c r="C29" s="103" t="str">
        <f>Data!C5</f>
        <v>Jul-10 (N)</v>
      </c>
      <c r="D29" s="109">
        <f>Data!P5</f>
        <v>367</v>
      </c>
      <c r="E29" s="109"/>
      <c r="F29" s="109"/>
      <c r="G29" s="109"/>
      <c r="H29" s="109"/>
      <c r="I29" s="109"/>
      <c r="J29" s="109"/>
      <c r="K29" s="109"/>
      <c r="L29" s="109"/>
      <c r="M29" s="109"/>
      <c r="N29" s="109"/>
      <c r="O29" s="109"/>
      <c r="P29" s="94"/>
    </row>
    <row r="30" spans="1:16" ht="15">
      <c r="A30" s="93"/>
      <c r="B30" s="108"/>
      <c r="C30" s="147"/>
      <c r="D30" s="148"/>
      <c r="E30" s="148"/>
      <c r="F30" s="148"/>
      <c r="G30" s="148"/>
      <c r="H30" s="148"/>
      <c r="I30" s="148"/>
      <c r="J30" s="148"/>
      <c r="K30" s="148"/>
      <c r="L30" s="148"/>
      <c r="M30" s="148"/>
      <c r="N30" s="148"/>
      <c r="O30" s="148"/>
      <c r="P30" s="94"/>
    </row>
    <row r="31" spans="1:16" ht="15">
      <c r="A31" s="93"/>
      <c r="B31" s="108"/>
      <c r="C31" s="108" t="str">
        <f>Data!R27</f>
        <v>Prepared by the Massachusetts Behavioral Health Partnership on 9/24/2010.</v>
      </c>
      <c r="D31" s="108"/>
      <c r="E31" s="108"/>
      <c r="F31" s="108"/>
      <c r="G31" s="108"/>
      <c r="H31" s="108"/>
      <c r="I31" s="108"/>
      <c r="J31" s="108"/>
      <c r="K31" s="108"/>
      <c r="L31" s="108"/>
      <c r="M31" s="108"/>
      <c r="N31" s="108"/>
      <c r="O31" s="108"/>
      <c r="P31" s="94"/>
    </row>
    <row r="32" spans="1:16" ht="15">
      <c r="A32" s="112"/>
      <c r="B32" s="113"/>
      <c r="C32" s="146"/>
      <c r="D32" s="113"/>
      <c r="E32" s="113"/>
      <c r="F32" s="113"/>
      <c r="G32" s="113"/>
      <c r="H32" s="113"/>
      <c r="I32" s="113"/>
      <c r="J32" s="113"/>
      <c r="K32" s="113"/>
      <c r="L32" s="113"/>
      <c r="M32" s="113"/>
      <c r="N32" s="113"/>
      <c r="O32" s="113"/>
      <c r="P32" s="117"/>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4.8515625" style="0" customWidth="1"/>
  </cols>
  <sheetData>
    <row r="1" spans="1:14" ht="31.5">
      <c r="A1" s="169" t="str">
        <f>Data!R33&amp;"4"</f>
        <v>DRAFT CSA Monthly Report for July 2010, Report 4</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53.25" customHeight="1">
      <c r="A3" s="93"/>
      <c r="B3" s="172" t="s">
        <v>133</v>
      </c>
      <c r="C3" s="172"/>
      <c r="D3" s="172"/>
      <c r="E3" s="172"/>
      <c r="F3" s="172"/>
      <c r="G3" s="172"/>
      <c r="H3" s="172"/>
      <c r="I3" s="172"/>
      <c r="J3" s="172"/>
      <c r="K3" s="172"/>
      <c r="L3" s="172"/>
      <c r="M3" s="172"/>
      <c r="N3" s="94"/>
    </row>
    <row r="4" spans="1:14" ht="6" customHeight="1">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9.75" customHeight="1">
      <c r="A34" s="93"/>
      <c r="B34" s="89"/>
      <c r="C34" s="89"/>
      <c r="D34" s="89"/>
      <c r="E34" s="89"/>
      <c r="F34" s="89"/>
      <c r="G34" s="89"/>
      <c r="H34" s="89"/>
      <c r="I34" s="89"/>
      <c r="J34" s="89"/>
      <c r="K34" s="89"/>
      <c r="L34" s="89"/>
      <c r="M34" s="89"/>
      <c r="N34" s="94"/>
    </row>
    <row r="35" spans="1:14" ht="18.75">
      <c r="A35" s="93"/>
      <c r="B35" s="119" t="s">
        <v>136</v>
      </c>
      <c r="C35" s="119"/>
      <c r="D35" s="89"/>
      <c r="E35" s="89"/>
      <c r="F35" s="89"/>
      <c r="I35" s="120">
        <f>Data!L77</f>
        <v>367</v>
      </c>
      <c r="J35" s="89"/>
      <c r="K35" s="89"/>
      <c r="L35" s="89"/>
      <c r="M35" s="89"/>
      <c r="N35" s="94"/>
    </row>
    <row r="36" spans="1:14" ht="19.5" customHeight="1">
      <c r="A36" s="93"/>
      <c r="B36" s="119" t="s">
        <v>134</v>
      </c>
      <c r="C36" s="89"/>
      <c r="D36" s="89"/>
      <c r="E36" s="89"/>
      <c r="F36" s="89"/>
      <c r="G36" s="89"/>
      <c r="H36" s="89"/>
      <c r="I36" s="89"/>
      <c r="J36" s="89"/>
      <c r="K36" s="89"/>
      <c r="L36" s="89"/>
      <c r="M36" s="89"/>
      <c r="N36" s="94"/>
    </row>
    <row r="37" spans="1:14" ht="25.5" customHeight="1">
      <c r="A37" s="112"/>
      <c r="B37" s="121" t="str">
        <f>Data!R27</f>
        <v>Prepared by the Massachusetts Behavioral Health Partnership on 9/24/2010.</v>
      </c>
      <c r="C37" s="121"/>
      <c r="D37" s="121"/>
      <c r="E37" s="121"/>
      <c r="F37" s="121"/>
      <c r="G37" s="121"/>
      <c r="H37" s="121"/>
      <c r="I37" s="121"/>
      <c r="J37" s="121"/>
      <c r="K37" s="121"/>
      <c r="L37" s="121"/>
      <c r="M37" s="121"/>
      <c r="N37" s="117"/>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tabSelected="1"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Data!R33&amp;"5"</f>
        <v>DRAFT CSA Monthly Report for July 2010, Report 5</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175" t="s">
        <v>138</v>
      </c>
      <c r="B3" s="176"/>
      <c r="C3" s="176"/>
      <c r="D3" s="176"/>
      <c r="E3" s="176"/>
      <c r="F3" s="176"/>
      <c r="G3" s="176"/>
      <c r="H3" s="176"/>
      <c r="I3" s="176"/>
      <c r="J3" s="176"/>
      <c r="K3" s="176"/>
      <c r="L3" s="176"/>
      <c r="M3" s="176"/>
      <c r="N3" s="177"/>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8.75">
      <c r="A35" s="93"/>
      <c r="B35" s="119" t="s">
        <v>125</v>
      </c>
      <c r="C35" s="119"/>
      <c r="D35" s="89"/>
      <c r="E35" s="89"/>
      <c r="F35" s="89"/>
      <c r="G35" s="89"/>
      <c r="H35" s="120">
        <f>Data!L59</f>
        <v>202</v>
      </c>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93"/>
      <c r="B37" s="89" t="str">
        <f>Data!R27</f>
        <v>Prepared by the Massachusetts Behavioral Health Partnership on 9/24/2010.</v>
      </c>
      <c r="C37" s="89"/>
      <c r="D37" s="89"/>
      <c r="E37" s="89"/>
      <c r="F37" s="89"/>
      <c r="G37" s="89"/>
      <c r="H37" s="89"/>
      <c r="I37" s="89"/>
      <c r="J37" s="89"/>
      <c r="K37" s="89"/>
      <c r="L37" s="89"/>
      <c r="M37" s="89"/>
      <c r="N37" s="94"/>
    </row>
    <row r="38" spans="1:14" ht="15">
      <c r="A38" s="112"/>
      <c r="B38" s="146"/>
      <c r="C38" s="121"/>
      <c r="D38" s="121"/>
      <c r="E38" s="121"/>
      <c r="F38" s="121"/>
      <c r="G38" s="121"/>
      <c r="H38" s="121"/>
      <c r="I38" s="121"/>
      <c r="J38" s="121"/>
      <c r="K38" s="121"/>
      <c r="L38" s="121"/>
      <c r="M38" s="121"/>
      <c r="N38" s="117"/>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Data!R33&amp;"6"</f>
        <v>DRAFT CSA Monthly Report for July 2010, Report 6</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93"/>
      <c r="B3" s="178" t="str">
        <f>Data!R36</f>
        <v>Distribution of Youth Waiting by Days Waiting for Current Month</v>
      </c>
      <c r="C3" s="178"/>
      <c r="D3" s="178"/>
      <c r="E3" s="178"/>
      <c r="F3" s="178"/>
      <c r="G3" s="178"/>
      <c r="H3" s="178"/>
      <c r="I3" s="178"/>
      <c r="J3" s="178"/>
      <c r="K3" s="178"/>
      <c r="L3" s="178"/>
      <c r="M3" s="178"/>
      <c r="N3" s="9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8.75">
      <c r="A35" s="93"/>
      <c r="B35" s="119" t="s">
        <v>125</v>
      </c>
      <c r="C35" s="119"/>
      <c r="D35" s="89"/>
      <c r="E35" s="89"/>
      <c r="F35" s="89"/>
      <c r="G35" s="89"/>
      <c r="H35" s="120">
        <f>Data!L59</f>
        <v>202</v>
      </c>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112"/>
      <c r="B37" s="121" t="str">
        <f>Data!R27</f>
        <v>Prepared by the Massachusetts Behavioral Health Partnership on 9/24/2010.</v>
      </c>
      <c r="C37" s="121"/>
      <c r="D37" s="121"/>
      <c r="E37" s="121"/>
      <c r="F37" s="121"/>
      <c r="G37" s="121"/>
      <c r="H37" s="121"/>
      <c r="I37" s="121"/>
      <c r="J37" s="121"/>
      <c r="K37" s="121"/>
      <c r="L37" s="121"/>
      <c r="M37" s="121"/>
      <c r="N37" s="117"/>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Data!R33&amp;"7"</f>
        <v>DRAFT CSA Monthly Report for July 2010, Report 7</v>
      </c>
      <c r="B1" s="173"/>
      <c r="C1" s="173"/>
      <c r="D1" s="173"/>
      <c r="E1" s="173"/>
      <c r="F1" s="173"/>
      <c r="G1" s="173"/>
      <c r="H1" s="173"/>
      <c r="I1" s="173"/>
      <c r="J1" s="173"/>
      <c r="K1" s="173"/>
      <c r="L1" s="173"/>
      <c r="M1" s="173"/>
      <c r="N1" s="174"/>
    </row>
    <row r="2" spans="1:14" ht="17.25" customHeight="1">
      <c r="A2" s="122"/>
      <c r="B2" s="123"/>
      <c r="C2" s="123"/>
      <c r="D2" s="123"/>
      <c r="E2" s="123"/>
      <c r="F2" s="123"/>
      <c r="G2" s="123"/>
      <c r="H2" s="123"/>
      <c r="I2" s="123"/>
      <c r="J2" s="123"/>
      <c r="K2" s="123"/>
      <c r="L2" s="123"/>
      <c r="M2" s="123"/>
      <c r="N2" s="124"/>
    </row>
    <row r="3" spans="1:14" ht="15">
      <c r="A3" s="93"/>
      <c r="B3" s="89"/>
      <c r="C3" s="89"/>
      <c r="D3" s="89"/>
      <c r="E3" s="89"/>
      <c r="F3" s="89"/>
      <c r="G3" s="89"/>
      <c r="H3" s="89"/>
      <c r="I3" s="89"/>
      <c r="J3" s="89"/>
      <c r="K3" s="89"/>
      <c r="L3" s="89"/>
      <c r="M3" s="89"/>
      <c r="N3" s="9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5">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Data!R33&amp;"8"</f>
        <v>DRAFT CSA Monthly Report for July 2010, Report 8</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9.25" customHeight="1">
      <c r="A34" s="93"/>
      <c r="B34" s="89"/>
      <c r="C34" s="89" t="str">
        <f>Data!R27</f>
        <v>Prepared by the Massachusetts Behavioral Health Partnership on 9/24/2010.</v>
      </c>
      <c r="D34" s="89"/>
      <c r="E34" s="89"/>
      <c r="F34" s="89"/>
      <c r="G34" s="89"/>
      <c r="H34" s="89"/>
      <c r="I34" s="89"/>
      <c r="J34" s="89"/>
      <c r="K34" s="89"/>
      <c r="L34" s="89"/>
      <c r="M34" s="89"/>
      <c r="N34" s="94"/>
    </row>
    <row r="35" spans="1:14" ht="15">
      <c r="A35" s="112"/>
      <c r="B35" s="121"/>
      <c r="C35" s="146"/>
      <c r="D35" s="121"/>
      <c r="E35" s="121"/>
      <c r="F35" s="121"/>
      <c r="G35" s="121"/>
      <c r="H35" s="121"/>
      <c r="I35" s="121"/>
      <c r="J35" s="121"/>
      <c r="K35" s="121"/>
      <c r="L35" s="121"/>
      <c r="M35" s="121"/>
      <c r="N35" s="117"/>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2010-09-23T22:14:11Z</cp:lastPrinted>
  <dcterms:created xsi:type="dcterms:W3CDTF">2009-09-01T19:00:46Z</dcterms:created>
  <dcterms:modified xsi:type="dcterms:W3CDTF">2010-09-23T22:15:44Z</dcterms:modified>
  <cp:category/>
  <cp:version/>
  <cp:contentType/>
  <cp:contentStatus/>
</cp:coreProperties>
</file>